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Ateliér 5\A214-2025 Výtah čtyřlístek\"/>
    </mc:Choice>
  </mc:AlternateContent>
  <xr:revisionPtr revIDLastSave="0" documentId="8_{CB8F4B2E-EFC4-4458-91F8-709095134A1D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Pol'!$A$1:$Y$140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4" i="12"/>
  <c r="M24" i="12" s="1"/>
  <c r="M23" i="12" s="1"/>
  <c r="I24" i="12"/>
  <c r="I23" i="12" s="1"/>
  <c r="K24" i="12"/>
  <c r="K23" i="12" s="1"/>
  <c r="O24" i="12"/>
  <c r="Q24" i="12"/>
  <c r="V24" i="12"/>
  <c r="G26" i="12"/>
  <c r="I26" i="12"/>
  <c r="K26" i="12"/>
  <c r="M26" i="12"/>
  <c r="O26" i="12"/>
  <c r="O23" i="12" s="1"/>
  <c r="Q26" i="12"/>
  <c r="Q23" i="12" s="1"/>
  <c r="V26" i="12"/>
  <c r="V23" i="12" s="1"/>
  <c r="G30" i="12"/>
  <c r="G29" i="12" s="1"/>
  <c r="I30" i="12"/>
  <c r="I29" i="12" s="1"/>
  <c r="K30" i="12"/>
  <c r="K29" i="12" s="1"/>
  <c r="M30" i="12"/>
  <c r="O30" i="12"/>
  <c r="O29" i="12" s="1"/>
  <c r="Q30" i="12"/>
  <c r="Q29" i="12" s="1"/>
  <c r="V30" i="12"/>
  <c r="G33" i="12"/>
  <c r="I33" i="12"/>
  <c r="K33" i="12"/>
  <c r="M33" i="12"/>
  <c r="O33" i="12"/>
  <c r="Q33" i="12"/>
  <c r="V33" i="12"/>
  <c r="V29" i="12" s="1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O40" i="12"/>
  <c r="G41" i="12"/>
  <c r="I41" i="12"/>
  <c r="K41" i="12"/>
  <c r="M41" i="12"/>
  <c r="O41" i="12"/>
  <c r="Q41" i="12"/>
  <c r="Q40" i="12" s="1"/>
  <c r="V41" i="12"/>
  <c r="V40" i="12" s="1"/>
  <c r="G45" i="12"/>
  <c r="I45" i="12"/>
  <c r="I40" i="12" s="1"/>
  <c r="K45" i="12"/>
  <c r="K40" i="12" s="1"/>
  <c r="M45" i="12"/>
  <c r="M40" i="12" s="1"/>
  <c r="O45" i="12"/>
  <c r="Q45" i="12"/>
  <c r="V45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4" i="12"/>
  <c r="I54" i="12"/>
  <c r="Q54" i="12"/>
  <c r="G55" i="12"/>
  <c r="I55" i="12"/>
  <c r="K55" i="12"/>
  <c r="M55" i="12"/>
  <c r="O55" i="12"/>
  <c r="Q55" i="12"/>
  <c r="V55" i="12"/>
  <c r="V54" i="12" s="1"/>
  <c r="G57" i="12"/>
  <c r="I57" i="12"/>
  <c r="K57" i="12"/>
  <c r="K54" i="12" s="1"/>
  <c r="M57" i="12"/>
  <c r="M54" i="12" s="1"/>
  <c r="O57" i="12"/>
  <c r="O54" i="12" s="1"/>
  <c r="Q57" i="12"/>
  <c r="V57" i="12"/>
  <c r="G59" i="12"/>
  <c r="I59" i="12"/>
  <c r="K59" i="12"/>
  <c r="M59" i="12"/>
  <c r="O59" i="12"/>
  <c r="Q59" i="12"/>
  <c r="V59" i="12"/>
  <c r="G62" i="12"/>
  <c r="I62" i="12"/>
  <c r="G63" i="12"/>
  <c r="I63" i="12"/>
  <c r="K63" i="12"/>
  <c r="K62" i="12" s="1"/>
  <c r="M63" i="12"/>
  <c r="M62" i="12" s="1"/>
  <c r="O63" i="12"/>
  <c r="O62" i="12" s="1"/>
  <c r="Q63" i="12"/>
  <c r="Q62" i="12" s="1"/>
  <c r="V63" i="12"/>
  <c r="V62" i="12" s="1"/>
  <c r="G65" i="12"/>
  <c r="G66" i="12"/>
  <c r="I66" i="12"/>
  <c r="I65" i="12" s="1"/>
  <c r="K66" i="12"/>
  <c r="K65" i="12" s="1"/>
  <c r="M66" i="12"/>
  <c r="O66" i="12"/>
  <c r="O65" i="12" s="1"/>
  <c r="Q66" i="12"/>
  <c r="Q65" i="12" s="1"/>
  <c r="V66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V65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Q75" i="12"/>
  <c r="V75" i="12"/>
  <c r="G76" i="12"/>
  <c r="G75" i="12" s="1"/>
  <c r="I76" i="12"/>
  <c r="I75" i="12" s="1"/>
  <c r="K76" i="12"/>
  <c r="K75" i="12" s="1"/>
  <c r="M76" i="12"/>
  <c r="M75" i="12" s="1"/>
  <c r="O76" i="12"/>
  <c r="O75" i="12" s="1"/>
  <c r="Q76" i="12"/>
  <c r="V76" i="12"/>
  <c r="O78" i="12"/>
  <c r="G79" i="12"/>
  <c r="M79" i="12" s="1"/>
  <c r="I79" i="12"/>
  <c r="I78" i="12" s="1"/>
  <c r="K79" i="12"/>
  <c r="K78" i="12" s="1"/>
  <c r="O79" i="12"/>
  <c r="Q79" i="12"/>
  <c r="V79" i="12"/>
  <c r="G83" i="12"/>
  <c r="I83" i="12"/>
  <c r="K83" i="12"/>
  <c r="M83" i="12"/>
  <c r="O83" i="12"/>
  <c r="Q83" i="12"/>
  <c r="Q78" i="12" s="1"/>
  <c r="V83" i="12"/>
  <c r="V78" i="12" s="1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K96" i="12"/>
  <c r="O96" i="12"/>
  <c r="Q96" i="12"/>
  <c r="V96" i="12"/>
  <c r="G97" i="12"/>
  <c r="M97" i="12" s="1"/>
  <c r="M96" i="12" s="1"/>
  <c r="I97" i="12"/>
  <c r="I96" i="12" s="1"/>
  <c r="K97" i="12"/>
  <c r="O97" i="12"/>
  <c r="Q97" i="12"/>
  <c r="V97" i="12"/>
  <c r="G98" i="12"/>
  <c r="I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K98" i="12" s="1"/>
  <c r="M100" i="12"/>
  <c r="M98" i="12" s="1"/>
  <c r="O100" i="12"/>
  <c r="O98" i="12" s="1"/>
  <c r="Q100" i="12"/>
  <c r="V100" i="12"/>
  <c r="G101" i="12"/>
  <c r="I101" i="12"/>
  <c r="K101" i="12"/>
  <c r="M101" i="12"/>
  <c r="O101" i="12"/>
  <c r="Q101" i="12"/>
  <c r="V101" i="12"/>
  <c r="G103" i="12"/>
  <c r="I103" i="12"/>
  <c r="K103" i="12"/>
  <c r="G104" i="12"/>
  <c r="I104" i="12"/>
  <c r="K104" i="12"/>
  <c r="M104" i="12"/>
  <c r="M103" i="12" s="1"/>
  <c r="O104" i="12"/>
  <c r="O103" i="12" s="1"/>
  <c r="Q104" i="12"/>
  <c r="Q103" i="12" s="1"/>
  <c r="V104" i="12"/>
  <c r="V103" i="12" s="1"/>
  <c r="G105" i="12"/>
  <c r="G106" i="12"/>
  <c r="I106" i="12"/>
  <c r="I105" i="12" s="1"/>
  <c r="K106" i="12"/>
  <c r="K105" i="12" s="1"/>
  <c r="M106" i="12"/>
  <c r="O106" i="12"/>
  <c r="O105" i="12" s="1"/>
  <c r="Q106" i="12"/>
  <c r="Q105" i="12" s="1"/>
  <c r="V106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5" i="12"/>
  <c r="I115" i="12"/>
  <c r="K115" i="12"/>
  <c r="M115" i="12"/>
  <c r="O115" i="12"/>
  <c r="Q115" i="12"/>
  <c r="V115" i="12"/>
  <c r="V105" i="12" s="1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O120" i="12"/>
  <c r="G121" i="12"/>
  <c r="I121" i="12"/>
  <c r="K121" i="12"/>
  <c r="M121" i="12"/>
  <c r="O121" i="12"/>
  <c r="Q121" i="12"/>
  <c r="Q120" i="12" s="1"/>
  <c r="V121" i="12"/>
  <c r="V120" i="12" s="1"/>
  <c r="G125" i="12"/>
  <c r="M125" i="12" s="1"/>
  <c r="M120" i="12" s="1"/>
  <c r="I125" i="12"/>
  <c r="I120" i="12" s="1"/>
  <c r="K125" i="12"/>
  <c r="K120" i="12" s="1"/>
  <c r="O125" i="12"/>
  <c r="Q125" i="12"/>
  <c r="V125" i="12"/>
  <c r="AE130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3" i="1" l="1"/>
  <c r="J62" i="1" s="1"/>
  <c r="J49" i="1"/>
  <c r="J55" i="1"/>
  <c r="J61" i="1"/>
  <c r="J54" i="1"/>
  <c r="J56" i="1"/>
  <c r="J50" i="1"/>
  <c r="J51" i="1"/>
  <c r="J57" i="1"/>
  <c r="J52" i="1"/>
  <c r="J58" i="1"/>
  <c r="J53" i="1"/>
  <c r="J59" i="1"/>
  <c r="G26" i="1"/>
  <c r="A26" i="1"/>
  <c r="A23" i="1"/>
  <c r="G28" i="1"/>
  <c r="M65" i="12"/>
  <c r="M78" i="12"/>
  <c r="M8" i="12"/>
  <c r="M29" i="12"/>
  <c r="M105" i="12"/>
  <c r="G96" i="12"/>
  <c r="G23" i="12"/>
  <c r="G78" i="12"/>
  <c r="AF130" i="12"/>
  <c r="I21" i="1"/>
  <c r="I39" i="1"/>
  <c r="I42" i="1" s="1"/>
  <c r="J40" i="1" s="1"/>
  <c r="J60" i="1" l="1"/>
  <c r="J63" i="1" s="1"/>
  <c r="G24" i="1"/>
  <c r="A27" i="1" s="1"/>
  <c r="A24" i="1"/>
  <c r="J41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47C2D2D-6B40-451F-AEBD-1533408B071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41AE07-82BE-4F5A-9CEE-ECBCD2B140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<sst xmlns="http://schemas.openxmlformats.org/spreadsheetml/2006/main" count="737" uniqueCount="289">
  <si>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</si>
  <si>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</si>
  <si>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</si>
  <si>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</si>
  <si>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</si>
  <si>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</si>
  <si>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</si>
  <si>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</si>
  <si>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</si>
  <si>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</si>
  <si>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</si>
  <si>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</si>
  <si>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</si>
  <si>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</si>
  <si>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</si>
  <si>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</si>
  <si>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</si>
  <si>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</si>
  <si>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</si>
  <si>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</si>
  <si>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</si>
  <si>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</si>
  <si>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</si>
  <si>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</si>
  <si>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</si>
  <si>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</si>
  <si>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</si>
  <si>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</si>
  <si>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</si>
  <si>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</si>
  <si>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</si>
  <si>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</si>
  <si>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</si>
  <si>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</si>
  <si>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</si>
  <si>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</si>
  <si>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</si>
  <si>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</si>
  <si>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</si>
  <si>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</si>
  <si>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</si>
  <si>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</si>
  <si>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</si>
  <si>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</si>
  <si>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Architektonicko-tavební řešení</t>
  </si>
  <si>
    <t>01</t>
  </si>
  <si>
    <t>Odstranění výtahu na ul. Thomayerova 1338/11</t>
  </si>
  <si>
    <t>Objekt:</t>
  </si>
  <si>
    <t>Rozpočet:</t>
  </si>
  <si>
    <t>A214-2025</t>
  </si>
  <si>
    <t>Chráněné bydlení Čtyřlístek, Ostrava - Vítkovice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</si>
  <si>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</si>
  <si>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</si>
  <si>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</si>
  <si>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</si>
  <si>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</si>
  <si>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</si>
  <si>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</si>
  <si>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</si>
  <si>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</si>
  <si>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</si>
  <si>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</si>
  <si>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</si>
  <si>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</si>
  <si>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</si>
  <si>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</si>
  <si>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</si>
  <si>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</si>
  <si>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</si>
  <si>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</si>
  <si>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</si>
  <si>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</si>
  <si>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</si>
  <si>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</si>
  <si>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</si>
  <si>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</si>
  <si>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</si>
  <si>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</si>
  <si>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</si>
  <si>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</si>
  <si>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</si>
  <si>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</si>
  <si>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</si>
  <si>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</si>
  <si>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</si>
  <si>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</si>
  <si>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</si>
  <si>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</si>
  <si>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</si>
  <si>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</si>
  <si>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</si>
  <si>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</si>
  <si>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</si>
  <si>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</si>
  <si>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</si>
  <si>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</si>
  <si>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</si>
  <si>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</si>
  <si>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</si>
  <si>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</si>
  <si>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</si>
  <si>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</si>
  <si>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</si>
  <si>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</si>
  <si>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</si>
  <si>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</si>
  <si>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</si>
  <si>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</si>
  <si>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</si>
  <si>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</si>
  <si>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</si>
  <si>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</si>
  <si>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</si>
  <si>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</si>
  <si>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</si>
  <si>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25/ I</t>
  </si>
  <si>
    <t>Práce</t>
  </si>
  <si>
    <t>Běžná</t>
  </si>
  <si>
    <t>POL1_</t>
  </si>
  <si>
    <t>113106231R00</t>
  </si>
  <si>
    <t>Rozebrání dlažeb ze zámkové dlažby v kamenivu</t>
  </si>
  <si>
    <t>113231223R00</t>
  </si>
  <si>
    <t>Bourání odvodňovacího žlabu</t>
  </si>
  <si>
    <t>m</t>
  </si>
  <si>
    <t>včetně betonového lože</t>
  </si>
  <si>
    <t>POP</t>
  </si>
  <si>
    <t>139601102R00</t>
  </si>
  <si>
    <t>Ruční výkop jam, rýh a šachet v hornině tř. 3</t>
  </si>
  <si>
    <t>m3</t>
  </si>
  <si>
    <t>4,8*4,8*1,4-2,2*2,2*1,4</t>
  </si>
  <si>
    <t>VV</t>
  </si>
  <si>
    <t>174101101R00</t>
  </si>
  <si>
    <t>Zásyp jam, rýh, šachet se zhutněním</t>
  </si>
  <si>
    <t>včetně strojního přemístění materiálu pro zásyp ze vzdálenosti do 10 m od okraje zásypu</t>
  </si>
  <si>
    <t>4,8*4,8*1,2</t>
  </si>
  <si>
    <t>181006113R00</t>
  </si>
  <si>
    <t>Rozprostření zemin v rov./sklonu 1:5, tl. do 20 cm</t>
  </si>
  <si>
    <t>180400020RA0</t>
  </si>
  <si>
    <t>Založení trávníku parkového v rovině s dodáním osiva</t>
  </si>
  <si>
    <t>Součtová</t>
  </si>
  <si>
    <t>Agregovaná položka</t>
  </si>
  <si>
    <t>POL2_</t>
  </si>
  <si>
    <t>5832011R</t>
  </si>
  <si>
    <t>Zemina zahradní</t>
  </si>
  <si>
    <t>t</t>
  </si>
  <si>
    <t>SPCM</t>
  </si>
  <si>
    <t>Specifikace</t>
  </si>
  <si>
    <t>POL3_</t>
  </si>
  <si>
    <t>(27,648-25,48)*1,7</t>
  </si>
  <si>
    <t>5*0,2*1,7</t>
  </si>
  <si>
    <t>310271625R00</t>
  </si>
  <si>
    <t>Zazdívka otvorů do 4 m2, pórobet.tvárnice, tl.25cm</t>
  </si>
  <si>
    <t>1,08*2,15*0,25*3</t>
  </si>
  <si>
    <t>311941111R00</t>
  </si>
  <si>
    <t xml:space="preserve">Připojení zdí ke stávající konstrukci </t>
  </si>
  <si>
    <t>Včetně dodávky kotev i spojovacího materiálu.</t>
  </si>
  <si>
    <t>2,15*3*2</t>
  </si>
  <si>
    <t>564851111R00</t>
  </si>
  <si>
    <t>Podklad ze štěrkodrti po zhutnění tloušťky 15 cm</t>
  </si>
  <si>
    <t>doplnění zámkové dlažby : 3,34*3,24</t>
  </si>
  <si>
    <t>doplnění okapového chodníku : 1,2*0,3</t>
  </si>
  <si>
    <t>596215021R00</t>
  </si>
  <si>
    <t>Kladení zámkové dlažby tl. 6 cm do drtě tl. 4 cm</t>
  </si>
  <si>
    <t>596291111R00</t>
  </si>
  <si>
    <t>Řezání zámkové dlažby tl. 60 mm</t>
  </si>
  <si>
    <t>596811111RT4</t>
  </si>
  <si>
    <t>Kladení dlaždic kom.pro pěší, lože z kameniva těž. včetně dlaždic betonových 50/50/5 cm</t>
  </si>
  <si>
    <t>59245110R</t>
  </si>
  <si>
    <t>Dlažba betonová skladebná  tl. 60 mm, přírodní</t>
  </si>
  <si>
    <t>10,8216*1,07</t>
  </si>
  <si>
    <t>602011141RT3</t>
  </si>
  <si>
    <t>Omítka na stěnách štuková vápenná vnitřní, ručně tloušťka vrstvy 4 mm</t>
  </si>
  <si>
    <t>1,08*2,15*3</t>
  </si>
  <si>
    <t>0,35*2,15*6</t>
  </si>
  <si>
    <t>1,08*0,35*3</t>
  </si>
  <si>
    <t>602031101R00</t>
  </si>
  <si>
    <t xml:space="preserve">Přilnavostní a penetrační nátěr stěn </t>
  </si>
  <si>
    <t>612473185R00</t>
  </si>
  <si>
    <t>Příplatek za zabudované rohové lišty v ploše stěn</t>
  </si>
  <si>
    <t>612481211RT2</t>
  </si>
  <si>
    <t xml:space="preserve">Montáž výztužné sítě (perlinky) do stěrky - vnitřní stěny včetně výztužné sítě a stěrkového tmelu </t>
  </si>
  <si>
    <t>622323041R00</t>
  </si>
  <si>
    <t xml:space="preserve">Penetrace podkladu </t>
  </si>
  <si>
    <t>pod KZS : 24,3</t>
  </si>
  <si>
    <t>622311132RT3</t>
  </si>
  <si>
    <t>Zateplovací systém, fasáda, EPS F, tl. 100 mm s omítkou SilikonTop K2, lepidlo ProContact</t>
  </si>
  <si>
    <t>vč. D+M systémových lišt</t>
  </si>
  <si>
    <t>622412213RT2</t>
  </si>
  <si>
    <t>Nátěr stěn vnějších, slož. 1-2 , silikonový odstín viz stávající</t>
  </si>
  <si>
    <t>včetně penetrace podkladu</t>
  </si>
  <si>
    <t>30</t>
  </si>
  <si>
    <t>63-001.RXX</t>
  </si>
  <si>
    <t>Oprava podlahy po vybouraných výtahových dveří</t>
  </si>
  <si>
    <t>Vlastní</t>
  </si>
  <si>
    <t>Indiv</t>
  </si>
  <si>
    <t>1,08*3</t>
  </si>
  <si>
    <t>941941031R00</t>
  </si>
  <si>
    <t>Montáž lešení lehkého řadového s podlahami, š. do 1 m, výšky do 10 m</t>
  </si>
  <si>
    <t>Včetně kotvení lešení.</t>
  </si>
  <si>
    <t>3*11</t>
  </si>
  <si>
    <t>941941191R00</t>
  </si>
  <si>
    <t>Příplatek za použití lešení lehkého řadového s podlahami, š. do 1 m, výšky do 10 m</t>
  </si>
  <si>
    <t>33*2</t>
  </si>
  <si>
    <t>941941831R00</t>
  </si>
  <si>
    <t>Demontáž lešení lehkého řadového s podlahami, š. do 1 m, výšky do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</si>
  <si>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</si>
  <si>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</si>
  <si>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</si>
  <si>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</si>
  <si>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</si>
  <si>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</si>
  <si>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</si>
  <si>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</si>
  <si>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3*3</t>
  </si>
  <si>
    <t>961055111R00</t>
  </si>
  <si>
    <t>Bourání základů železobetonových</t>
  </si>
  <si>
    <t>"7" : 2,22*2,2*0,49</t>
  </si>
  <si>
    <t>2,22*1,2*0,3*2</t>
  </si>
  <si>
    <t>1,6*1,2*0,3</t>
  </si>
  <si>
    <t>968071125R00</t>
  </si>
  <si>
    <t>Vyvěšení, zavěšení kovových křídel dveří pl. 2 m2</t>
  </si>
  <si>
    <t>kus</t>
  </si>
  <si>
    <t>"2" : 3</t>
  </si>
  <si>
    <t>968072455R00</t>
  </si>
  <si>
    <t>Vybourání kovových dveřních zárubní pl. do 2 m2</t>
  </si>
  <si>
    <t>dveře do výtahu : 1,08*2,15*3</t>
  </si>
  <si>
    <t>96-001.RXX</t>
  </si>
  <si>
    <t>Demontáž ocelovo-prosklené šachty výtahu (1,74 x 1,98 x 12,2 m) vč. zastřešení a kabiny vč. odvozu a likvidace na skládce</t>
  </si>
  <si>
    <t>soub</t>
  </si>
  <si>
    <t>obestavěný prostor 50,4 m3</t>
  </si>
  <si>
    <t/>
  </si>
  <si>
    <t>Položka rovněž zahrnuje pomocné lešení, plošinu popř. jeřáb - dle zvolené technologie zhotovitele.</t>
  </si>
  <si>
    <t>"1" : 1</t>
  </si>
  <si>
    <t>96-002.RXX</t>
  </si>
  <si>
    <t>Demontáž stříšky nad vstupem do výtahu (cca 2 m2) vč. odvozu a likvidace na skládce</t>
  </si>
  <si>
    <t>"6" : 1</t>
  </si>
  <si>
    <t>96-003.RXX</t>
  </si>
  <si>
    <t>Demontáž hydraulického zařízení vč. odvozu a likvidace na skládce</t>
  </si>
  <si>
    <t>"8" : 1</t>
  </si>
  <si>
    <t>999281108R00</t>
  </si>
  <si>
    <t>Přesun hmot pro opravy a údržbu do výšky 12 m</t>
  </si>
  <si>
    <t>Přesun hmot</t>
  </si>
  <si>
    <t>POL7_</t>
  </si>
  <si>
    <t>784191101R00</t>
  </si>
  <si>
    <t>Penetrace podkladu univerzální 1x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</si>
  <si>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</si>
  <si>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</si>
  <si>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</si>
  <si>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</si>
  <si>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</si>
  <si>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Odpojení výtahu od elektroinstalace vč. zaslepení</t>
  </si>
  <si>
    <t>979990107R00</t>
  </si>
  <si>
    <t xml:space="preserve">Poplatek za uložení suti - směs </t>
  </si>
  <si>
    <t>Odkaz na dem. hmot. položky pořadí 32 : 0,00000</t>
  </si>
  <si>
    <t>Odkaz na dem. hmot. položky pořadí 33 : 0,52942</t>
  </si>
  <si>
    <t>979999979R00</t>
  </si>
  <si>
    <t>Poplatek za recyklaci, beton silně vyztužený, kusovost do 1600 cm2 (skup.170101)</t>
  </si>
  <si>
    <t>Odkaz na dem. hmot. položky pořadí 31 : 10,96214</t>
  </si>
  <si>
    <t>979999981R00</t>
  </si>
  <si>
    <t>Poplatek za recyklaci betonu kusovost do 1600 cm2, čistý (skup.170101)</t>
  </si>
  <si>
    <t>Odkaz na dem. hmot. položky pořadí 1 : 0,05520</t>
  </si>
  <si>
    <t>Odkaz na dem. hmot. položky pořadí 2 : 1,35000</t>
  </si>
  <si>
    <t>Odkaz na dem. hmot. položky pořadí 3 : 1,29094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</si>
  <si>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</si>
  <si>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</si>
  <si>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</si>
  <si>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</si>
  <si>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</si>
  <si>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</si>
  <si>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</si>
  <si>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</si>
  <si>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</si>
  <si>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</si>
  <si>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</si>
  <si>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</si>
  <si>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</si>
  <si>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</si>
  <si>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</si>
  <si>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</si>
  <si>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</si>
  <si>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Vč. zabezpeční staveniště proti vniknutí cizích osob.</t>
  </si>
  <si>
    <t>005124010R</t>
  </si>
  <si>
    <t>Koordinační a kompletační činnost</t>
  </si>
  <si>
    <t>Koordinace stavebních a technologických dodávek stavby.</t>
  </si>
  <si>
    <t>Kompletační činoost ( revize, zkoušky, vytýččení inženýrských sítí, úklid, dodržování BOZP aj.)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</si>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</sst>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4777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3">
      <c r="A19" s="196" t="s">
        <v>82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3">
      <c r="A20" s="196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Pol'!AE130</f>
        <v>0</v>
      </c>
      <c r="G39" s="149">
        <f>'01 1 Pol'!AF130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Pol'!AE130</f>
        <v>0</v>
      </c>
      <c r="G40" s="155">
        <f>'01 1 Pol'!AF130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Pol'!AE130</f>
        <v>0</v>
      </c>
      <c r="G41" s="150">
        <f>'01 1 Pol'!AF130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IF(I63=0,"",I49/I63*100)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1 Pol'!G23</f>
        <v>0</v>
      </c>
      <c r="J50" s="189" t="str">
        <f>IF(I63=0,"",I50/I63*100)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'01 1 Pol'!G29</f>
        <v>0</v>
      </c>
      <c r="J51" s="189" t="str">
        <f>IF(I63=0,"",I51/I63*100)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1 Pol'!G40</f>
        <v>0</v>
      </c>
      <c r="J52" s="189" t="str">
        <f>IF(I63=0,"",I52/I63*100)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'01 1 Pol'!G54</f>
        <v>0</v>
      </c>
      <c r="J53" s="189" t="str">
        <f>IF(I63=0,"",I53/I63*100)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'01 1 Pol'!G62</f>
        <v>0</v>
      </c>
      <c r="J54" s="189" t="str">
        <f>IF(I63=0,"",I54/I63*100)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'01 1 Pol'!G65</f>
        <v>0</v>
      </c>
      <c r="J55" s="189" t="str">
        <f>IF(I63=0,"",I55/I63*100)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'01 1 Pol'!G75</f>
        <v>0</v>
      </c>
      <c r="J56" s="189" t="str">
        <f>IF(I63=0,"",I56/I63*100)</f>
        <v/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2" t="s">
        <v>26</v>
      </c>
      <c r="G57" s="193"/>
      <c r="H57" s="193"/>
      <c r="I57" s="193">
        <f>'01 1 Pol'!G78</f>
        <v>0</v>
      </c>
      <c r="J57" s="189" t="str">
        <f>IF(I63=0,"",I57/I63*100)</f>
        <v/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2" t="s">
        <v>26</v>
      </c>
      <c r="G58" s="193"/>
      <c r="H58" s="193"/>
      <c r="I58" s="193">
        <f>'01 1 Pol'!G96</f>
        <v>0</v>
      </c>
      <c r="J58" s="189" t="str">
        <f>IF(I63=0,"",I58/I63*100)</f>
        <v/>
      </c>
    </row>
    <row r="59" spans="1:10" ht="36.75" customHeight="1" x14ac:dyDescent="0.3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'01 1 Pol'!G98</f>
        <v>0</v>
      </c>
      <c r="J59" s="189" t="str">
        <f>IF(I63=0,"",I59/I63*100)</f>
        <v/>
      </c>
    </row>
    <row r="60" spans="1:10" ht="36.75" customHeight="1" x14ac:dyDescent="0.3">
      <c r="A60" s="178"/>
      <c r="B60" s="183" t="s">
        <v>77</v>
      </c>
      <c r="C60" s="184" t="s">
        <v>78</v>
      </c>
      <c r="D60" s="185"/>
      <c r="E60" s="185"/>
      <c r="F60" s="192" t="s">
        <v>28</v>
      </c>
      <c r="G60" s="193"/>
      <c r="H60" s="193"/>
      <c r="I60" s="193">
        <f>'01 1 Pol'!G103</f>
        <v>0</v>
      </c>
      <c r="J60" s="189" t="str">
        <f>IF(I63=0,"",I60/I63*100)</f>
        <v/>
      </c>
    </row>
    <row r="61" spans="1:10" ht="36.75" customHeight="1" x14ac:dyDescent="0.3">
      <c r="A61" s="178"/>
      <c r="B61" s="183" t="s">
        <v>79</v>
      </c>
      <c r="C61" s="184" t="s">
        <v>80</v>
      </c>
      <c r="D61" s="185"/>
      <c r="E61" s="185"/>
      <c r="F61" s="192" t="s">
        <v>81</v>
      </c>
      <c r="G61" s="193"/>
      <c r="H61" s="193"/>
      <c r="I61" s="193">
        <f>'01 1 Pol'!G105</f>
        <v>0</v>
      </c>
      <c r="J61" s="189" t="str">
        <f>IF(I63=0,"",I61/I63*100)</f>
        <v/>
      </c>
    </row>
    <row r="62" spans="1:10" ht="36.75" customHeight="1" x14ac:dyDescent="0.3">
      <c r="A62" s="178"/>
      <c r="B62" s="183" t="s">
        <v>82</v>
      </c>
      <c r="C62" s="184" t="s">
        <v>29</v>
      </c>
      <c r="D62" s="185"/>
      <c r="E62" s="185"/>
      <c r="F62" s="192" t="s">
        <v>82</v>
      </c>
      <c r="G62" s="193"/>
      <c r="H62" s="193"/>
      <c r="I62" s="193">
        <f>'01 1 Pol'!G120</f>
        <v>0</v>
      </c>
      <c r="J62" s="189" t="str">
        <f>IF(I63=0,"",I62/I63*100)</f>
        <v/>
      </c>
    </row>
    <row r="63" spans="1:10" ht="25.5" customHeight="1" x14ac:dyDescent="0.3">
      <c r="A63" s="179"/>
      <c r="B63" s="186" t="s">
        <v>1</v>
      </c>
      <c r="C63" s="187"/>
      <c r="D63" s="188"/>
      <c r="E63" s="188"/>
      <c r="F63" s="194"/>
      <c r="G63" s="195"/>
      <c r="H63" s="195"/>
      <c r="I63" s="195">
        <f>SUM(I49:I62)</f>
        <v>0</v>
      </c>
      <c r="J63" s="190">
        <f>SUM(J49:J62)</f>
        <v>0</v>
      </c>
    </row>
    <row r="64" spans="1:10" x14ac:dyDescent="0.3">
      <c r="F64" s="135"/>
      <c r="G64" s="135"/>
      <c r="H64" s="135"/>
      <c r="I64" s="135"/>
      <c r="J64" s="191"/>
    </row>
    <row r="65" spans="6:10" x14ac:dyDescent="0.3">
      <c r="F65" s="135"/>
      <c r="G65" s="135"/>
      <c r="H65" s="135"/>
      <c r="I65" s="135"/>
      <c r="J65" s="191"/>
    </row>
    <row r="66" spans="6:10" x14ac:dyDescent="0.3">
      <c r="F66" s="135"/>
      <c r="G66" s="135"/>
      <c r="H66" s="135"/>
      <c r="I66" s="135"/>
      <c r="J6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F0AD-7F12-4F23-9AAD-5B3451D068D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84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85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85</v>
      </c>
      <c r="AG3" t="s">
        <v>86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87</v>
      </c>
    </row>
    <row r="5" spans="1:60" x14ac:dyDescent="0.3">
      <c r="D5" s="10"/>
    </row>
    <row r="6" spans="1:60" ht="37.299999999999997" x14ac:dyDescent="0.3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31</v>
      </c>
      <c r="H6" s="211" t="s">
        <v>32</v>
      </c>
      <c r="I6" s="211" t="s">
        <v>94</v>
      </c>
      <c r="J6" s="211" t="s">
        <v>33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  <c r="Y6" s="211" t="s">
        <v>109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110</v>
      </c>
      <c r="B8" s="242" t="s">
        <v>43</v>
      </c>
      <c r="C8" s="262" t="s">
        <v>56</v>
      </c>
      <c r="D8" s="243"/>
      <c r="E8" s="244"/>
      <c r="F8" s="245"/>
      <c r="G8" s="246">
        <f>SUMIF(AG9:AG22,"&lt;&gt;NOR",G9:G22)</f>
        <v>0</v>
      </c>
      <c r="H8" s="240"/>
      <c r="I8" s="240">
        <f>SUM(I9:I22)</f>
        <v>0</v>
      </c>
      <c r="J8" s="240"/>
      <c r="K8" s="240">
        <f>SUM(K9:K22)</f>
        <v>0</v>
      </c>
      <c r="L8" s="240"/>
      <c r="M8" s="240">
        <f>SUM(M9:M22)</f>
        <v>0</v>
      </c>
      <c r="N8" s="239"/>
      <c r="O8" s="239">
        <f>SUM(O9:O22)</f>
        <v>5.39</v>
      </c>
      <c r="P8" s="239"/>
      <c r="Q8" s="239">
        <f>SUM(Q9:Q22)</f>
        <v>2.7</v>
      </c>
      <c r="R8" s="240"/>
      <c r="S8" s="240"/>
      <c r="T8" s="240"/>
      <c r="U8" s="240"/>
      <c r="V8" s="240">
        <f>SUM(V9:V22)</f>
        <v>98.11</v>
      </c>
      <c r="W8" s="240"/>
      <c r="X8" s="240"/>
      <c r="Y8" s="240"/>
      <c r="AG8" t="s">
        <v>111</v>
      </c>
    </row>
    <row r="9" spans="1:60" outlineLevel="1" x14ac:dyDescent="0.3">
      <c r="A9" s="254">
        <v>1</v>
      </c>
      <c r="B9" s="255" t="s">
        <v>112</v>
      </c>
      <c r="C9" s="263" t="s">
        <v>113</v>
      </c>
      <c r="D9" s="256" t="s">
        <v>114</v>
      </c>
      <c r="E9" s="257">
        <v>0.4</v>
      </c>
      <c r="F9" s="258"/>
      <c r="G9" s="259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0.13800000000000001</v>
      </c>
      <c r="Q9" s="231">
        <f>ROUND(E9*P9,2)</f>
        <v>0.06</v>
      </c>
      <c r="R9" s="232"/>
      <c r="S9" s="232" t="s">
        <v>115</v>
      </c>
      <c r="T9" s="232" t="s">
        <v>115</v>
      </c>
      <c r="U9" s="232">
        <v>0.16</v>
      </c>
      <c r="V9" s="232">
        <f>ROUND(E9*U9,2)</f>
        <v>0.06</v>
      </c>
      <c r="W9" s="232"/>
      <c r="X9" s="232" t="s">
        <v>116</v>
      </c>
      <c r="Y9" s="232" t="s">
        <v>117</v>
      </c>
      <c r="Z9" s="212"/>
      <c r="AA9" s="212"/>
      <c r="AB9" s="212"/>
      <c r="AC9" s="212"/>
      <c r="AD9" s="212"/>
      <c r="AE9" s="212"/>
      <c r="AF9" s="212"/>
      <c r="AG9" s="212" t="s">
        <v>118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4">
        <v>2</v>
      </c>
      <c r="B10" s="255" t="s">
        <v>119</v>
      </c>
      <c r="C10" s="263" t="s">
        <v>120</v>
      </c>
      <c r="D10" s="256" t="s">
        <v>114</v>
      </c>
      <c r="E10" s="257">
        <v>6</v>
      </c>
      <c r="F10" s="258"/>
      <c r="G10" s="259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0.22500000000000001</v>
      </c>
      <c r="Q10" s="231">
        <f>ROUND(E10*P10,2)</f>
        <v>1.35</v>
      </c>
      <c r="R10" s="232"/>
      <c r="S10" s="232" t="s">
        <v>115</v>
      </c>
      <c r="T10" s="232" t="s">
        <v>115</v>
      </c>
      <c r="U10" s="232">
        <v>0.14199999999999999</v>
      </c>
      <c r="V10" s="232">
        <f>ROUND(E10*U10,2)</f>
        <v>0.85</v>
      </c>
      <c r="W10" s="232"/>
      <c r="X10" s="232" t="s">
        <v>116</v>
      </c>
      <c r="Y10" s="232" t="s">
        <v>117</v>
      </c>
      <c r="Z10" s="212"/>
      <c r="AA10" s="212"/>
      <c r="AB10" s="212"/>
      <c r="AC10" s="212"/>
      <c r="AD10" s="212"/>
      <c r="AE10" s="212"/>
      <c r="AF10" s="212"/>
      <c r="AG10" s="212" t="s">
        <v>118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3</v>
      </c>
      <c r="B11" s="249" t="s">
        <v>121</v>
      </c>
      <c r="C11" s="264" t="s">
        <v>122</v>
      </c>
      <c r="D11" s="250" t="s">
        <v>123</v>
      </c>
      <c r="E11" s="251">
        <v>7</v>
      </c>
      <c r="F11" s="252"/>
      <c r="G11" s="253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0.18442</v>
      </c>
      <c r="Q11" s="231">
        <f>ROUND(E11*P11,2)</f>
        <v>1.29</v>
      </c>
      <c r="R11" s="232"/>
      <c r="S11" s="232" t="s">
        <v>115</v>
      </c>
      <c r="T11" s="232" t="s">
        <v>115</v>
      </c>
      <c r="U11" s="232">
        <v>0.24199999999999999</v>
      </c>
      <c r="V11" s="232">
        <f>ROUND(E11*U11,2)</f>
        <v>1.69</v>
      </c>
      <c r="W11" s="232"/>
      <c r="X11" s="232" t="s">
        <v>116</v>
      </c>
      <c r="Y11" s="232" t="s">
        <v>117</v>
      </c>
      <c r="Z11" s="212"/>
      <c r="AA11" s="212"/>
      <c r="AB11" s="212"/>
      <c r="AC11" s="212"/>
      <c r="AD11" s="212"/>
      <c r="AE11" s="212"/>
      <c r="AF11" s="212"/>
      <c r="AG11" s="212" t="s">
        <v>118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5" t="s">
        <v>124</v>
      </c>
      <c r="D12" s="260"/>
      <c r="E12" s="260"/>
      <c r="F12" s="260"/>
      <c r="G12" s="260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8">
        <v>4</v>
      </c>
      <c r="B13" s="249" t="s">
        <v>126</v>
      </c>
      <c r="C13" s="264" t="s">
        <v>127</v>
      </c>
      <c r="D13" s="250" t="s">
        <v>128</v>
      </c>
      <c r="E13" s="251">
        <v>25.48</v>
      </c>
      <c r="F13" s="252"/>
      <c r="G13" s="253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115</v>
      </c>
      <c r="T13" s="232" t="s">
        <v>115</v>
      </c>
      <c r="U13" s="232">
        <v>3.53</v>
      </c>
      <c r="V13" s="232">
        <f>ROUND(E13*U13,2)</f>
        <v>89.94</v>
      </c>
      <c r="W13" s="232"/>
      <c r="X13" s="232" t="s">
        <v>116</v>
      </c>
      <c r="Y13" s="232" t="s">
        <v>117</v>
      </c>
      <c r="Z13" s="212"/>
      <c r="AA13" s="212"/>
      <c r="AB13" s="212"/>
      <c r="AC13" s="212"/>
      <c r="AD13" s="212"/>
      <c r="AE13" s="212"/>
      <c r="AF13" s="212"/>
      <c r="AG13" s="212" t="s">
        <v>118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6" t="s">
        <v>129</v>
      </c>
      <c r="D14" s="237"/>
      <c r="E14" s="238">
        <v>25.48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130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5</v>
      </c>
      <c r="B15" s="249" t="s">
        <v>131</v>
      </c>
      <c r="C15" s="264" t="s">
        <v>132</v>
      </c>
      <c r="D15" s="250" t="s">
        <v>128</v>
      </c>
      <c r="E15" s="251">
        <v>27.648</v>
      </c>
      <c r="F15" s="252"/>
      <c r="G15" s="253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115</v>
      </c>
      <c r="T15" s="232" t="s">
        <v>115</v>
      </c>
      <c r="U15" s="232">
        <v>0.2</v>
      </c>
      <c r="V15" s="232">
        <f>ROUND(E15*U15,2)</f>
        <v>5.53</v>
      </c>
      <c r="W15" s="232"/>
      <c r="X15" s="232" t="s">
        <v>116</v>
      </c>
      <c r="Y15" s="232" t="s">
        <v>117</v>
      </c>
      <c r="Z15" s="212"/>
      <c r="AA15" s="212"/>
      <c r="AB15" s="212"/>
      <c r="AC15" s="212"/>
      <c r="AD15" s="212"/>
      <c r="AE15" s="212"/>
      <c r="AF15" s="212"/>
      <c r="AG15" s="212" t="s">
        <v>118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5" t="s">
        <v>133</v>
      </c>
      <c r="D16" s="260"/>
      <c r="E16" s="260"/>
      <c r="F16" s="260"/>
      <c r="G16" s="260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6" t="s">
        <v>134</v>
      </c>
      <c r="D17" s="237"/>
      <c r="E17" s="238">
        <v>27.648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130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4">
        <v>6</v>
      </c>
      <c r="B18" s="255" t="s">
        <v>135</v>
      </c>
      <c r="C18" s="263" t="s">
        <v>136</v>
      </c>
      <c r="D18" s="256" t="s">
        <v>114</v>
      </c>
      <c r="E18" s="257">
        <v>5</v>
      </c>
      <c r="F18" s="258"/>
      <c r="G18" s="259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115</v>
      </c>
      <c r="T18" s="232" t="s">
        <v>115</v>
      </c>
      <c r="U18" s="232">
        <v>8.0000000000000002E-3</v>
      </c>
      <c r="V18" s="232">
        <f>ROUND(E18*U18,2)</f>
        <v>0.04</v>
      </c>
      <c r="W18" s="232"/>
      <c r="X18" s="232" t="s">
        <v>116</v>
      </c>
      <c r="Y18" s="232" t="s">
        <v>117</v>
      </c>
      <c r="Z18" s="212"/>
      <c r="AA18" s="212"/>
      <c r="AB18" s="212"/>
      <c r="AC18" s="212"/>
      <c r="AD18" s="212"/>
      <c r="AE18" s="212"/>
      <c r="AF18" s="212"/>
      <c r="AG18" s="212" t="s">
        <v>118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54">
        <v>7</v>
      </c>
      <c r="B19" s="255" t="s">
        <v>137</v>
      </c>
      <c r="C19" s="263" t="s">
        <v>138</v>
      </c>
      <c r="D19" s="256" t="s">
        <v>114</v>
      </c>
      <c r="E19" s="257">
        <v>5</v>
      </c>
      <c r="F19" s="258"/>
      <c r="G19" s="259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3.0000000000000001E-5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115</v>
      </c>
      <c r="T19" s="232" t="s">
        <v>139</v>
      </c>
      <c r="U19" s="232">
        <v>0</v>
      </c>
      <c r="V19" s="232">
        <f>ROUND(E19*U19,2)</f>
        <v>0</v>
      </c>
      <c r="W19" s="232"/>
      <c r="X19" s="232" t="s">
        <v>140</v>
      </c>
      <c r="Y19" s="232" t="s">
        <v>117</v>
      </c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48">
        <v>8</v>
      </c>
      <c r="B20" s="249" t="s">
        <v>142</v>
      </c>
      <c r="C20" s="264" t="s">
        <v>143</v>
      </c>
      <c r="D20" s="250" t="s">
        <v>144</v>
      </c>
      <c r="E20" s="251">
        <v>5.3856000000000002</v>
      </c>
      <c r="F20" s="252"/>
      <c r="G20" s="253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1</v>
      </c>
      <c r="O20" s="231">
        <f>ROUND(E20*N20,2)</f>
        <v>5.39</v>
      </c>
      <c r="P20" s="231">
        <v>0</v>
      </c>
      <c r="Q20" s="231">
        <f>ROUND(E20*P20,2)</f>
        <v>0</v>
      </c>
      <c r="R20" s="232" t="s">
        <v>145</v>
      </c>
      <c r="S20" s="232" t="s">
        <v>115</v>
      </c>
      <c r="T20" s="232" t="s">
        <v>115</v>
      </c>
      <c r="U20" s="232">
        <v>0</v>
      </c>
      <c r="V20" s="232">
        <f>ROUND(E20*U20,2)</f>
        <v>0</v>
      </c>
      <c r="W20" s="232"/>
      <c r="X20" s="232" t="s">
        <v>146</v>
      </c>
      <c r="Y20" s="232" t="s">
        <v>117</v>
      </c>
      <c r="Z20" s="212"/>
      <c r="AA20" s="212"/>
      <c r="AB20" s="212"/>
      <c r="AC20" s="212"/>
      <c r="AD20" s="212"/>
      <c r="AE20" s="212"/>
      <c r="AF20" s="212"/>
      <c r="AG20" s="212" t="s">
        <v>147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6" t="s">
        <v>148</v>
      </c>
      <c r="D21" s="237"/>
      <c r="E21" s="238">
        <v>3.6856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130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3">
      <c r="A22" s="229"/>
      <c r="B22" s="230"/>
      <c r="C22" s="266" t="s">
        <v>149</v>
      </c>
      <c r="D22" s="237"/>
      <c r="E22" s="238">
        <v>1.7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130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3">
      <c r="A23" s="241" t="s">
        <v>110</v>
      </c>
      <c r="B23" s="242" t="s">
        <v>57</v>
      </c>
      <c r="C23" s="262" t="s">
        <v>58</v>
      </c>
      <c r="D23" s="243"/>
      <c r="E23" s="244"/>
      <c r="F23" s="245"/>
      <c r="G23" s="246">
        <f>SUMIF(AG24:AG28,"&lt;&gt;NOR",G24:G28)</f>
        <v>0</v>
      </c>
      <c r="H23" s="240"/>
      <c r="I23" s="240">
        <f>SUM(I24:I28)</f>
        <v>0</v>
      </c>
      <c r="J23" s="240"/>
      <c r="K23" s="240">
        <f>SUM(K24:K28)</f>
        <v>0</v>
      </c>
      <c r="L23" s="240"/>
      <c r="M23" s="240">
        <f>SUM(M24:M28)</f>
        <v>0</v>
      </c>
      <c r="N23" s="239"/>
      <c r="O23" s="239">
        <f>SUM(O24:O28)</f>
        <v>1.33</v>
      </c>
      <c r="P23" s="239"/>
      <c r="Q23" s="239">
        <f>SUM(Q24:Q28)</f>
        <v>0</v>
      </c>
      <c r="R23" s="240"/>
      <c r="S23" s="240"/>
      <c r="T23" s="240"/>
      <c r="U23" s="240"/>
      <c r="V23" s="240">
        <f>SUM(V24:V28)</f>
        <v>16.48</v>
      </c>
      <c r="W23" s="240"/>
      <c r="X23" s="240"/>
      <c r="Y23" s="240"/>
      <c r="AG23" t="s">
        <v>111</v>
      </c>
    </row>
    <row r="24" spans="1:60" outlineLevel="1" x14ac:dyDescent="0.3">
      <c r="A24" s="248">
        <v>9</v>
      </c>
      <c r="B24" s="249" t="s">
        <v>150</v>
      </c>
      <c r="C24" s="264" t="s">
        <v>151</v>
      </c>
      <c r="D24" s="250" t="s">
        <v>128</v>
      </c>
      <c r="E24" s="251">
        <v>1.7415</v>
      </c>
      <c r="F24" s="252"/>
      <c r="G24" s="253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0.74797000000000002</v>
      </c>
      <c r="O24" s="231">
        <f>ROUND(E24*N24,2)</f>
        <v>1.3</v>
      </c>
      <c r="P24" s="231">
        <v>0</v>
      </c>
      <c r="Q24" s="231">
        <f>ROUND(E24*P24,2)</f>
        <v>0</v>
      </c>
      <c r="R24" s="232"/>
      <c r="S24" s="232" t="s">
        <v>115</v>
      </c>
      <c r="T24" s="232" t="s">
        <v>115</v>
      </c>
      <c r="U24" s="232">
        <v>6.3053999999999997</v>
      </c>
      <c r="V24" s="232">
        <f>ROUND(E24*U24,2)</f>
        <v>10.98</v>
      </c>
      <c r="W24" s="232"/>
      <c r="X24" s="232" t="s">
        <v>116</v>
      </c>
      <c r="Y24" s="232" t="s">
        <v>117</v>
      </c>
      <c r="Z24" s="212"/>
      <c r="AA24" s="212"/>
      <c r="AB24" s="212"/>
      <c r="AC24" s="212"/>
      <c r="AD24" s="212"/>
      <c r="AE24" s="212"/>
      <c r="AF24" s="212"/>
      <c r="AG24" s="212" t="s">
        <v>118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6" t="s">
        <v>152</v>
      </c>
      <c r="D25" s="237"/>
      <c r="E25" s="238">
        <v>1.7415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130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48">
        <v>10</v>
      </c>
      <c r="B26" s="249" t="s">
        <v>153</v>
      </c>
      <c r="C26" s="264" t="s">
        <v>154</v>
      </c>
      <c r="D26" s="250" t="s">
        <v>123</v>
      </c>
      <c r="E26" s="251">
        <v>12.9</v>
      </c>
      <c r="F26" s="252"/>
      <c r="G26" s="253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2.0500000000000002E-3</v>
      </c>
      <c r="O26" s="231">
        <f>ROUND(E26*N26,2)</f>
        <v>0.03</v>
      </c>
      <c r="P26" s="231">
        <v>0</v>
      </c>
      <c r="Q26" s="231">
        <f>ROUND(E26*P26,2)</f>
        <v>0</v>
      </c>
      <c r="R26" s="232"/>
      <c r="S26" s="232" t="s">
        <v>115</v>
      </c>
      <c r="T26" s="232" t="s">
        <v>115</v>
      </c>
      <c r="U26" s="232">
        <v>0.42599999999999999</v>
      </c>
      <c r="V26" s="232">
        <f>ROUND(E26*U26,2)</f>
        <v>5.5</v>
      </c>
      <c r="W26" s="232"/>
      <c r="X26" s="232" t="s">
        <v>116</v>
      </c>
      <c r="Y26" s="232" t="s">
        <v>117</v>
      </c>
      <c r="Z26" s="212"/>
      <c r="AA26" s="212"/>
      <c r="AB26" s="212"/>
      <c r="AC26" s="212"/>
      <c r="AD26" s="212"/>
      <c r="AE26" s="212"/>
      <c r="AF26" s="212"/>
      <c r="AG26" s="212" t="s">
        <v>118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5" t="s">
        <v>155</v>
      </c>
      <c r="D27" s="260"/>
      <c r="E27" s="260"/>
      <c r="F27" s="260"/>
      <c r="G27" s="260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6" t="s">
        <v>156</v>
      </c>
      <c r="D28" s="237"/>
      <c r="E28" s="238">
        <v>12.9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130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41" t="s">
        <v>110</v>
      </c>
      <c r="B29" s="242" t="s">
        <v>59</v>
      </c>
      <c r="C29" s="262" t="s">
        <v>60</v>
      </c>
      <c r="D29" s="243"/>
      <c r="E29" s="244"/>
      <c r="F29" s="245"/>
      <c r="G29" s="246">
        <f>SUMIF(AG30:AG39,"&lt;&gt;NOR",G30:G39)</f>
        <v>0</v>
      </c>
      <c r="H29" s="240"/>
      <c r="I29" s="240">
        <f>SUM(I30:I39)</f>
        <v>0</v>
      </c>
      <c r="J29" s="240"/>
      <c r="K29" s="240">
        <f>SUM(K30:K39)</f>
        <v>0</v>
      </c>
      <c r="L29" s="240"/>
      <c r="M29" s="240">
        <f>SUM(M30:M39)</f>
        <v>0</v>
      </c>
      <c r="N29" s="239"/>
      <c r="O29" s="239">
        <f>SUM(O30:O39)</f>
        <v>6.2200000000000006</v>
      </c>
      <c r="P29" s="239"/>
      <c r="Q29" s="239">
        <f>SUM(Q30:Q39)</f>
        <v>0</v>
      </c>
      <c r="R29" s="240"/>
      <c r="S29" s="240"/>
      <c r="T29" s="240"/>
      <c r="U29" s="240"/>
      <c r="V29" s="240">
        <f>SUM(V30:V39)</f>
        <v>9.06</v>
      </c>
      <c r="W29" s="240"/>
      <c r="X29" s="240"/>
      <c r="Y29" s="240"/>
      <c r="AG29" t="s">
        <v>111</v>
      </c>
    </row>
    <row r="30" spans="1:60" outlineLevel="1" x14ac:dyDescent="0.3">
      <c r="A30" s="248">
        <v>11</v>
      </c>
      <c r="B30" s="249" t="s">
        <v>157</v>
      </c>
      <c r="C30" s="264" t="s">
        <v>158</v>
      </c>
      <c r="D30" s="250" t="s">
        <v>114</v>
      </c>
      <c r="E30" s="251">
        <v>11.1816</v>
      </c>
      <c r="F30" s="252"/>
      <c r="G30" s="253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0.34499999999999997</v>
      </c>
      <c r="O30" s="231">
        <f>ROUND(E30*N30,2)</f>
        <v>3.86</v>
      </c>
      <c r="P30" s="231">
        <v>0</v>
      </c>
      <c r="Q30" s="231">
        <f>ROUND(E30*P30,2)</f>
        <v>0</v>
      </c>
      <c r="R30" s="232"/>
      <c r="S30" s="232" t="s">
        <v>115</v>
      </c>
      <c r="T30" s="232" t="s">
        <v>115</v>
      </c>
      <c r="U30" s="232">
        <v>0.03</v>
      </c>
      <c r="V30" s="232">
        <f>ROUND(E30*U30,2)</f>
        <v>0.34</v>
      </c>
      <c r="W30" s="232"/>
      <c r="X30" s="232" t="s">
        <v>116</v>
      </c>
      <c r="Y30" s="232" t="s">
        <v>117</v>
      </c>
      <c r="Z30" s="212"/>
      <c r="AA30" s="212"/>
      <c r="AB30" s="212"/>
      <c r="AC30" s="212"/>
      <c r="AD30" s="212"/>
      <c r="AE30" s="212"/>
      <c r="AF30" s="212"/>
      <c r="AG30" s="212" t="s">
        <v>118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6" t="s">
        <v>159</v>
      </c>
      <c r="D31" s="237"/>
      <c r="E31" s="238">
        <v>10.8216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130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6" t="s">
        <v>160</v>
      </c>
      <c r="D32" s="237"/>
      <c r="E32" s="238">
        <v>0.36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130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3">
      <c r="A33" s="248">
        <v>12</v>
      </c>
      <c r="B33" s="249" t="s">
        <v>161</v>
      </c>
      <c r="C33" s="264" t="s">
        <v>162</v>
      </c>
      <c r="D33" s="250" t="s">
        <v>114</v>
      </c>
      <c r="E33" s="251">
        <v>10.8216</v>
      </c>
      <c r="F33" s="252"/>
      <c r="G33" s="253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7.3899999999999993E-2</v>
      </c>
      <c r="O33" s="231">
        <f>ROUND(E33*N33,2)</f>
        <v>0.8</v>
      </c>
      <c r="P33" s="231">
        <v>0</v>
      </c>
      <c r="Q33" s="231">
        <f>ROUND(E33*P33,2)</f>
        <v>0</v>
      </c>
      <c r="R33" s="232"/>
      <c r="S33" s="232" t="s">
        <v>115</v>
      </c>
      <c r="T33" s="232" t="s">
        <v>115</v>
      </c>
      <c r="U33" s="232">
        <v>0.45200000000000001</v>
      </c>
      <c r="V33" s="232">
        <f>ROUND(E33*U33,2)</f>
        <v>4.8899999999999997</v>
      </c>
      <c r="W33" s="232"/>
      <c r="X33" s="232" t="s">
        <v>116</v>
      </c>
      <c r="Y33" s="232" t="s">
        <v>117</v>
      </c>
      <c r="Z33" s="212"/>
      <c r="AA33" s="212"/>
      <c r="AB33" s="212"/>
      <c r="AC33" s="212"/>
      <c r="AD33" s="212"/>
      <c r="AE33" s="212"/>
      <c r="AF33" s="212"/>
      <c r="AG33" s="212" t="s">
        <v>118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6" t="s">
        <v>159</v>
      </c>
      <c r="D34" s="237"/>
      <c r="E34" s="238">
        <v>10.8216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130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54">
        <v>13</v>
      </c>
      <c r="B35" s="255" t="s">
        <v>163</v>
      </c>
      <c r="C35" s="263" t="s">
        <v>164</v>
      </c>
      <c r="D35" s="256" t="s">
        <v>123</v>
      </c>
      <c r="E35" s="257">
        <v>9</v>
      </c>
      <c r="F35" s="258"/>
      <c r="G35" s="259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3.3E-4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115</v>
      </c>
      <c r="T35" s="232" t="s">
        <v>115</v>
      </c>
      <c r="U35" s="232">
        <v>0.41</v>
      </c>
      <c r="V35" s="232">
        <f>ROUND(E35*U35,2)</f>
        <v>3.69</v>
      </c>
      <c r="W35" s="232"/>
      <c r="X35" s="232" t="s">
        <v>116</v>
      </c>
      <c r="Y35" s="232" t="s">
        <v>117</v>
      </c>
      <c r="Z35" s="212"/>
      <c r="AA35" s="212"/>
      <c r="AB35" s="212"/>
      <c r="AC35" s="212"/>
      <c r="AD35" s="212"/>
      <c r="AE35" s="212"/>
      <c r="AF35" s="212"/>
      <c r="AG35" s="212" t="s">
        <v>118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6" outlineLevel="1" x14ac:dyDescent="0.3">
      <c r="A36" s="248">
        <v>14</v>
      </c>
      <c r="B36" s="249" t="s">
        <v>165</v>
      </c>
      <c r="C36" s="264" t="s">
        <v>166</v>
      </c>
      <c r="D36" s="250" t="s">
        <v>114</v>
      </c>
      <c r="E36" s="251">
        <v>0.36</v>
      </c>
      <c r="F36" s="252"/>
      <c r="G36" s="253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0.18310000000000001</v>
      </c>
      <c r="O36" s="231">
        <f>ROUND(E36*N36,2)</f>
        <v>7.0000000000000007E-2</v>
      </c>
      <c r="P36" s="231">
        <v>0</v>
      </c>
      <c r="Q36" s="231">
        <f>ROUND(E36*P36,2)</f>
        <v>0</v>
      </c>
      <c r="R36" s="232"/>
      <c r="S36" s="232" t="s">
        <v>115</v>
      </c>
      <c r="T36" s="232" t="s">
        <v>115</v>
      </c>
      <c r="U36" s="232">
        <v>0.375</v>
      </c>
      <c r="V36" s="232">
        <f>ROUND(E36*U36,2)</f>
        <v>0.14000000000000001</v>
      </c>
      <c r="W36" s="232"/>
      <c r="X36" s="232" t="s">
        <v>116</v>
      </c>
      <c r="Y36" s="232" t="s">
        <v>117</v>
      </c>
      <c r="Z36" s="212"/>
      <c r="AA36" s="212"/>
      <c r="AB36" s="212"/>
      <c r="AC36" s="212"/>
      <c r="AD36" s="212"/>
      <c r="AE36" s="212"/>
      <c r="AF36" s="212"/>
      <c r="AG36" s="212" t="s">
        <v>118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6" t="s">
        <v>160</v>
      </c>
      <c r="D37" s="237"/>
      <c r="E37" s="238">
        <v>0.36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130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48">
        <v>15</v>
      </c>
      <c r="B38" s="249" t="s">
        <v>167</v>
      </c>
      <c r="C38" s="264" t="s">
        <v>168</v>
      </c>
      <c r="D38" s="250" t="s">
        <v>114</v>
      </c>
      <c r="E38" s="251">
        <v>11.57911</v>
      </c>
      <c r="F38" s="252"/>
      <c r="G38" s="253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0.129</v>
      </c>
      <c r="O38" s="231">
        <f>ROUND(E38*N38,2)</f>
        <v>1.49</v>
      </c>
      <c r="P38" s="231">
        <v>0</v>
      </c>
      <c r="Q38" s="231">
        <f>ROUND(E38*P38,2)</f>
        <v>0</v>
      </c>
      <c r="R38" s="232" t="s">
        <v>145</v>
      </c>
      <c r="S38" s="232" t="s">
        <v>115</v>
      </c>
      <c r="T38" s="232" t="s">
        <v>115</v>
      </c>
      <c r="U38" s="232">
        <v>0</v>
      </c>
      <c r="V38" s="232">
        <f>ROUND(E38*U38,2)</f>
        <v>0</v>
      </c>
      <c r="W38" s="232"/>
      <c r="X38" s="232" t="s">
        <v>146</v>
      </c>
      <c r="Y38" s="232" t="s">
        <v>117</v>
      </c>
      <c r="Z38" s="212"/>
      <c r="AA38" s="212"/>
      <c r="AB38" s="212"/>
      <c r="AC38" s="212"/>
      <c r="AD38" s="212"/>
      <c r="AE38" s="212"/>
      <c r="AF38" s="212"/>
      <c r="AG38" s="212" t="s">
        <v>147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6" t="s">
        <v>169</v>
      </c>
      <c r="D39" s="237"/>
      <c r="E39" s="238">
        <v>11.57911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130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3">
      <c r="A40" s="241" t="s">
        <v>110</v>
      </c>
      <c r="B40" s="242" t="s">
        <v>61</v>
      </c>
      <c r="C40" s="262" t="s">
        <v>62</v>
      </c>
      <c r="D40" s="243"/>
      <c r="E40" s="244"/>
      <c r="F40" s="245"/>
      <c r="G40" s="246">
        <f>SUMIF(AG41:AG53,"&lt;&gt;NOR",G41:G53)</f>
        <v>0</v>
      </c>
      <c r="H40" s="240"/>
      <c r="I40" s="240">
        <f>SUM(I41:I53)</f>
        <v>0</v>
      </c>
      <c r="J40" s="240"/>
      <c r="K40" s="240">
        <f>SUM(K41:K53)</f>
        <v>0</v>
      </c>
      <c r="L40" s="240"/>
      <c r="M40" s="240">
        <f>SUM(M41:M53)</f>
        <v>0</v>
      </c>
      <c r="N40" s="239"/>
      <c r="O40" s="239">
        <f>SUM(O41:O53)</f>
        <v>0.28999999999999998</v>
      </c>
      <c r="P40" s="239"/>
      <c r="Q40" s="239">
        <f>SUM(Q41:Q53)</f>
        <v>0</v>
      </c>
      <c r="R40" s="240"/>
      <c r="S40" s="240"/>
      <c r="T40" s="240"/>
      <c r="U40" s="240"/>
      <c r="V40" s="240">
        <f>SUM(V41:V53)</f>
        <v>8.93</v>
      </c>
      <c r="W40" s="240"/>
      <c r="X40" s="240"/>
      <c r="Y40" s="240"/>
      <c r="AG40" t="s">
        <v>111</v>
      </c>
    </row>
    <row r="41" spans="1:60" ht="20.6" outlineLevel="1" x14ac:dyDescent="0.3">
      <c r="A41" s="248">
        <v>16</v>
      </c>
      <c r="B41" s="249" t="s">
        <v>170</v>
      </c>
      <c r="C41" s="264" t="s">
        <v>171</v>
      </c>
      <c r="D41" s="250" t="s">
        <v>114</v>
      </c>
      <c r="E41" s="251">
        <v>12.615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6.8999999999999999E-3</v>
      </c>
      <c r="O41" s="231">
        <f>ROUND(E41*N41,2)</f>
        <v>0.09</v>
      </c>
      <c r="P41" s="231">
        <v>0</v>
      </c>
      <c r="Q41" s="231">
        <f>ROUND(E41*P41,2)</f>
        <v>0</v>
      </c>
      <c r="R41" s="232"/>
      <c r="S41" s="232" t="s">
        <v>115</v>
      </c>
      <c r="T41" s="232" t="s">
        <v>115</v>
      </c>
      <c r="U41" s="232">
        <v>0.25</v>
      </c>
      <c r="V41" s="232">
        <f>ROUND(E41*U41,2)</f>
        <v>3.15</v>
      </c>
      <c r="W41" s="232"/>
      <c r="X41" s="232" t="s">
        <v>116</v>
      </c>
      <c r="Y41" s="232" t="s">
        <v>117</v>
      </c>
      <c r="Z41" s="212"/>
      <c r="AA41" s="212"/>
      <c r="AB41" s="212"/>
      <c r="AC41" s="212"/>
      <c r="AD41" s="212"/>
      <c r="AE41" s="212"/>
      <c r="AF41" s="212"/>
      <c r="AG41" s="212" t="s">
        <v>118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6" t="s">
        <v>172</v>
      </c>
      <c r="D42" s="237"/>
      <c r="E42" s="238">
        <v>6.9660000000000002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130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6" t="s">
        <v>173</v>
      </c>
      <c r="D43" s="237"/>
      <c r="E43" s="238">
        <v>4.5149999999999997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130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6" t="s">
        <v>174</v>
      </c>
      <c r="D44" s="237"/>
      <c r="E44" s="238">
        <v>1.1339999999999999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130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3">
      <c r="A45" s="248">
        <v>17</v>
      </c>
      <c r="B45" s="249" t="s">
        <v>175</v>
      </c>
      <c r="C45" s="264" t="s">
        <v>176</v>
      </c>
      <c r="D45" s="250" t="s">
        <v>114</v>
      </c>
      <c r="E45" s="251">
        <v>12.615</v>
      </c>
      <c r="F45" s="252"/>
      <c r="G45" s="253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1.155E-2</v>
      </c>
      <c r="O45" s="231">
        <f>ROUND(E45*N45,2)</f>
        <v>0.15</v>
      </c>
      <c r="P45" s="231">
        <v>0</v>
      </c>
      <c r="Q45" s="231">
        <f>ROUND(E45*P45,2)</f>
        <v>0</v>
      </c>
      <c r="R45" s="232"/>
      <c r="S45" s="232" t="s">
        <v>115</v>
      </c>
      <c r="T45" s="232" t="s">
        <v>115</v>
      </c>
      <c r="U45" s="232">
        <v>9.6000000000000002E-2</v>
      </c>
      <c r="V45" s="232">
        <f>ROUND(E45*U45,2)</f>
        <v>1.21</v>
      </c>
      <c r="W45" s="232"/>
      <c r="X45" s="232" t="s">
        <v>116</v>
      </c>
      <c r="Y45" s="232" t="s">
        <v>117</v>
      </c>
      <c r="Z45" s="212"/>
      <c r="AA45" s="212"/>
      <c r="AB45" s="212"/>
      <c r="AC45" s="212"/>
      <c r="AD45" s="212"/>
      <c r="AE45" s="212"/>
      <c r="AF45" s="212"/>
      <c r="AG45" s="212" t="s">
        <v>118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3">
      <c r="A46" s="229"/>
      <c r="B46" s="230"/>
      <c r="C46" s="266" t="s">
        <v>172</v>
      </c>
      <c r="D46" s="237"/>
      <c r="E46" s="238">
        <v>6.9660000000000002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130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6" t="s">
        <v>173</v>
      </c>
      <c r="D47" s="237"/>
      <c r="E47" s="238">
        <v>4.5149999999999997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130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6" t="s">
        <v>174</v>
      </c>
      <c r="D48" s="237"/>
      <c r="E48" s="238">
        <v>1.1339999999999999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130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3">
      <c r="A49" s="254">
        <v>18</v>
      </c>
      <c r="B49" s="255" t="s">
        <v>177</v>
      </c>
      <c r="C49" s="263" t="s">
        <v>178</v>
      </c>
      <c r="D49" s="256" t="s">
        <v>114</v>
      </c>
      <c r="E49" s="257">
        <v>12.615</v>
      </c>
      <c r="F49" s="258"/>
      <c r="G49" s="259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8.0000000000000007E-5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115</v>
      </c>
      <c r="T49" s="232" t="s">
        <v>115</v>
      </c>
      <c r="U49" s="232">
        <v>0</v>
      </c>
      <c r="V49" s="232">
        <f>ROUND(E49*U49,2)</f>
        <v>0</v>
      </c>
      <c r="W49" s="232"/>
      <c r="X49" s="232" t="s">
        <v>116</v>
      </c>
      <c r="Y49" s="232" t="s">
        <v>117</v>
      </c>
      <c r="Z49" s="212"/>
      <c r="AA49" s="212"/>
      <c r="AB49" s="212"/>
      <c r="AC49" s="212"/>
      <c r="AD49" s="212"/>
      <c r="AE49" s="212"/>
      <c r="AF49" s="212"/>
      <c r="AG49" s="212" t="s">
        <v>118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6" outlineLevel="1" x14ac:dyDescent="0.3">
      <c r="A50" s="248">
        <v>19</v>
      </c>
      <c r="B50" s="249" t="s">
        <v>179</v>
      </c>
      <c r="C50" s="264" t="s">
        <v>180</v>
      </c>
      <c r="D50" s="250" t="s">
        <v>114</v>
      </c>
      <c r="E50" s="251">
        <v>12.615</v>
      </c>
      <c r="F50" s="252"/>
      <c r="G50" s="253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3.6700000000000001E-3</v>
      </c>
      <c r="O50" s="231">
        <f>ROUND(E50*N50,2)</f>
        <v>0.05</v>
      </c>
      <c r="P50" s="231">
        <v>0</v>
      </c>
      <c r="Q50" s="231">
        <f>ROUND(E50*P50,2)</f>
        <v>0</v>
      </c>
      <c r="R50" s="232"/>
      <c r="S50" s="232" t="s">
        <v>115</v>
      </c>
      <c r="T50" s="232" t="s">
        <v>115</v>
      </c>
      <c r="U50" s="232">
        <v>0.36199999999999999</v>
      </c>
      <c r="V50" s="232">
        <f>ROUND(E50*U50,2)</f>
        <v>4.57</v>
      </c>
      <c r="W50" s="232"/>
      <c r="X50" s="232" t="s">
        <v>116</v>
      </c>
      <c r="Y50" s="232" t="s">
        <v>117</v>
      </c>
      <c r="Z50" s="212"/>
      <c r="AA50" s="212"/>
      <c r="AB50" s="212"/>
      <c r="AC50" s="212"/>
      <c r="AD50" s="212"/>
      <c r="AE50" s="212"/>
      <c r="AF50" s="212"/>
      <c r="AG50" s="212" t="s">
        <v>118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3">
      <c r="A51" s="229"/>
      <c r="B51" s="230"/>
      <c r="C51" s="266" t="s">
        <v>172</v>
      </c>
      <c r="D51" s="237"/>
      <c r="E51" s="238">
        <v>6.9660000000000002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130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6" t="s">
        <v>173</v>
      </c>
      <c r="D52" s="237"/>
      <c r="E52" s="238">
        <v>4.5149999999999997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130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6" t="s">
        <v>174</v>
      </c>
      <c r="D53" s="237"/>
      <c r="E53" s="238">
        <v>1.1339999999999999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130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3">
      <c r="A54" s="241" t="s">
        <v>110</v>
      </c>
      <c r="B54" s="242" t="s">
        <v>63</v>
      </c>
      <c r="C54" s="262" t="s">
        <v>64</v>
      </c>
      <c r="D54" s="243"/>
      <c r="E54" s="244"/>
      <c r="F54" s="245"/>
      <c r="G54" s="246">
        <f>SUMIF(AG55:AG61,"&lt;&gt;NOR",G55:G61)</f>
        <v>0</v>
      </c>
      <c r="H54" s="240"/>
      <c r="I54" s="240">
        <f>SUM(I55:I61)</f>
        <v>0</v>
      </c>
      <c r="J54" s="240"/>
      <c r="K54" s="240">
        <f>SUM(K55:K61)</f>
        <v>0</v>
      </c>
      <c r="L54" s="240"/>
      <c r="M54" s="240">
        <f>SUM(M55:M61)</f>
        <v>0</v>
      </c>
      <c r="N54" s="239"/>
      <c r="O54" s="239">
        <f>SUM(O55:O61)</f>
        <v>0.34</v>
      </c>
      <c r="P54" s="239"/>
      <c r="Q54" s="239">
        <f>SUM(Q55:Q61)</f>
        <v>0</v>
      </c>
      <c r="R54" s="240"/>
      <c r="S54" s="240"/>
      <c r="T54" s="240"/>
      <c r="U54" s="240"/>
      <c r="V54" s="240">
        <f>SUM(V55:V61)</f>
        <v>38.519999999999996</v>
      </c>
      <c r="W54" s="240"/>
      <c r="X54" s="240"/>
      <c r="Y54" s="240"/>
      <c r="AG54" t="s">
        <v>111</v>
      </c>
    </row>
    <row r="55" spans="1:60" outlineLevel="1" x14ac:dyDescent="0.3">
      <c r="A55" s="248">
        <v>20</v>
      </c>
      <c r="B55" s="249" t="s">
        <v>181</v>
      </c>
      <c r="C55" s="264" t="s">
        <v>182</v>
      </c>
      <c r="D55" s="250" t="s">
        <v>114</v>
      </c>
      <c r="E55" s="251">
        <v>24.3</v>
      </c>
      <c r="F55" s="252"/>
      <c r="G55" s="253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1">
        <v>3.5E-4</v>
      </c>
      <c r="O55" s="231">
        <f>ROUND(E55*N55,2)</f>
        <v>0.01</v>
      </c>
      <c r="P55" s="231">
        <v>0</v>
      </c>
      <c r="Q55" s="231">
        <f>ROUND(E55*P55,2)</f>
        <v>0</v>
      </c>
      <c r="R55" s="232"/>
      <c r="S55" s="232" t="s">
        <v>115</v>
      </c>
      <c r="T55" s="232" t="s">
        <v>115</v>
      </c>
      <c r="U55" s="232">
        <v>7.0000000000000007E-2</v>
      </c>
      <c r="V55" s="232">
        <f>ROUND(E55*U55,2)</f>
        <v>1.7</v>
      </c>
      <c r="W55" s="232"/>
      <c r="X55" s="232" t="s">
        <v>116</v>
      </c>
      <c r="Y55" s="232" t="s">
        <v>117</v>
      </c>
      <c r="Z55" s="212"/>
      <c r="AA55" s="212"/>
      <c r="AB55" s="212"/>
      <c r="AC55" s="212"/>
      <c r="AD55" s="212"/>
      <c r="AE55" s="212"/>
      <c r="AF55" s="212"/>
      <c r="AG55" s="212" t="s">
        <v>118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6" t="s">
        <v>183</v>
      </c>
      <c r="D56" s="237"/>
      <c r="E56" s="238">
        <v>24.3</v>
      </c>
      <c r="F56" s="232"/>
      <c r="G56" s="23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130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6" outlineLevel="1" x14ac:dyDescent="0.3">
      <c r="A57" s="248">
        <v>21</v>
      </c>
      <c r="B57" s="249" t="s">
        <v>184</v>
      </c>
      <c r="C57" s="264" t="s">
        <v>185</v>
      </c>
      <c r="D57" s="250" t="s">
        <v>114</v>
      </c>
      <c r="E57" s="251">
        <v>24.3</v>
      </c>
      <c r="F57" s="252"/>
      <c r="G57" s="253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1">
        <v>1.272E-2</v>
      </c>
      <c r="O57" s="231">
        <f>ROUND(E57*N57,2)</f>
        <v>0.31</v>
      </c>
      <c r="P57" s="231">
        <v>0</v>
      </c>
      <c r="Q57" s="231">
        <f>ROUND(E57*P57,2)</f>
        <v>0</v>
      </c>
      <c r="R57" s="232"/>
      <c r="S57" s="232" t="s">
        <v>115</v>
      </c>
      <c r="T57" s="232" t="s">
        <v>115</v>
      </c>
      <c r="U57" s="232">
        <v>1.2558</v>
      </c>
      <c r="V57" s="232">
        <f>ROUND(E57*U57,2)</f>
        <v>30.52</v>
      </c>
      <c r="W57" s="232"/>
      <c r="X57" s="232" t="s">
        <v>116</v>
      </c>
      <c r="Y57" s="232" t="s">
        <v>117</v>
      </c>
      <c r="Z57" s="212"/>
      <c r="AA57" s="212"/>
      <c r="AB57" s="212"/>
      <c r="AC57" s="212"/>
      <c r="AD57" s="212"/>
      <c r="AE57" s="212"/>
      <c r="AF57" s="212"/>
      <c r="AG57" s="212" t="s">
        <v>118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3">
      <c r="A58" s="229"/>
      <c r="B58" s="230"/>
      <c r="C58" s="265" t="s">
        <v>186</v>
      </c>
      <c r="D58" s="260"/>
      <c r="E58" s="260"/>
      <c r="F58" s="260"/>
      <c r="G58" s="260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125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6" outlineLevel="1" x14ac:dyDescent="0.3">
      <c r="A59" s="248">
        <v>22</v>
      </c>
      <c r="B59" s="249" t="s">
        <v>187</v>
      </c>
      <c r="C59" s="264" t="s">
        <v>188</v>
      </c>
      <c r="D59" s="250" t="s">
        <v>114</v>
      </c>
      <c r="E59" s="251">
        <v>30</v>
      </c>
      <c r="F59" s="252"/>
      <c r="G59" s="253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1">
        <v>5.1000000000000004E-4</v>
      </c>
      <c r="O59" s="231">
        <f>ROUND(E59*N59,2)</f>
        <v>0.02</v>
      </c>
      <c r="P59" s="231">
        <v>0</v>
      </c>
      <c r="Q59" s="231">
        <f>ROUND(E59*P59,2)</f>
        <v>0</v>
      </c>
      <c r="R59" s="232"/>
      <c r="S59" s="232" t="s">
        <v>115</v>
      </c>
      <c r="T59" s="232" t="s">
        <v>115</v>
      </c>
      <c r="U59" s="232">
        <v>0.21</v>
      </c>
      <c r="V59" s="232">
        <f>ROUND(E59*U59,2)</f>
        <v>6.3</v>
      </c>
      <c r="W59" s="232"/>
      <c r="X59" s="232" t="s">
        <v>116</v>
      </c>
      <c r="Y59" s="232" t="s">
        <v>117</v>
      </c>
      <c r="Z59" s="212"/>
      <c r="AA59" s="212"/>
      <c r="AB59" s="212"/>
      <c r="AC59" s="212"/>
      <c r="AD59" s="212"/>
      <c r="AE59" s="212"/>
      <c r="AF59" s="212"/>
      <c r="AG59" s="212" t="s">
        <v>118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65" t="s">
        <v>189</v>
      </c>
      <c r="D60" s="260"/>
      <c r="E60" s="260"/>
      <c r="F60" s="260"/>
      <c r="G60" s="260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3">
      <c r="A61" s="229"/>
      <c r="B61" s="230"/>
      <c r="C61" s="266" t="s">
        <v>190</v>
      </c>
      <c r="D61" s="237"/>
      <c r="E61" s="238">
        <v>30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130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3">
      <c r="A62" s="241" t="s">
        <v>110</v>
      </c>
      <c r="B62" s="242" t="s">
        <v>65</v>
      </c>
      <c r="C62" s="262" t="s">
        <v>66</v>
      </c>
      <c r="D62" s="243"/>
      <c r="E62" s="244"/>
      <c r="F62" s="245"/>
      <c r="G62" s="246">
        <f>SUMIF(AG63:AG64,"&lt;&gt;NOR",G63:G64)</f>
        <v>0</v>
      </c>
      <c r="H62" s="240"/>
      <c r="I62" s="240">
        <f>SUM(I63:I64)</f>
        <v>0</v>
      </c>
      <c r="J62" s="240"/>
      <c r="K62" s="240">
        <f>SUM(K63:K64)</f>
        <v>0</v>
      </c>
      <c r="L62" s="240"/>
      <c r="M62" s="240">
        <f>SUM(M63:M64)</f>
        <v>0</v>
      </c>
      <c r="N62" s="239"/>
      <c r="O62" s="239">
        <f>SUM(O63:O64)</f>
        <v>0</v>
      </c>
      <c r="P62" s="239"/>
      <c r="Q62" s="239">
        <f>SUM(Q63:Q64)</f>
        <v>0</v>
      </c>
      <c r="R62" s="240"/>
      <c r="S62" s="240"/>
      <c r="T62" s="240"/>
      <c r="U62" s="240"/>
      <c r="V62" s="240">
        <f>SUM(V63:V64)</f>
        <v>0</v>
      </c>
      <c r="W62" s="240"/>
      <c r="X62" s="240"/>
      <c r="Y62" s="240"/>
      <c r="AG62" t="s">
        <v>111</v>
      </c>
    </row>
    <row r="63" spans="1:60" outlineLevel="1" x14ac:dyDescent="0.3">
      <c r="A63" s="248">
        <v>23</v>
      </c>
      <c r="B63" s="249" t="s">
        <v>191</v>
      </c>
      <c r="C63" s="264" t="s">
        <v>192</v>
      </c>
      <c r="D63" s="250" t="s">
        <v>123</v>
      </c>
      <c r="E63" s="251">
        <v>3.24</v>
      </c>
      <c r="F63" s="252"/>
      <c r="G63" s="253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2"/>
      <c r="S63" s="232" t="s">
        <v>193</v>
      </c>
      <c r="T63" s="232" t="s">
        <v>194</v>
      </c>
      <c r="U63" s="232">
        <v>0</v>
      </c>
      <c r="V63" s="232">
        <f>ROUND(E63*U63,2)</f>
        <v>0</v>
      </c>
      <c r="W63" s="232"/>
      <c r="X63" s="232" t="s">
        <v>116</v>
      </c>
      <c r="Y63" s="232" t="s">
        <v>117</v>
      </c>
      <c r="Z63" s="212"/>
      <c r="AA63" s="212"/>
      <c r="AB63" s="212"/>
      <c r="AC63" s="212"/>
      <c r="AD63" s="212"/>
      <c r="AE63" s="212"/>
      <c r="AF63" s="212"/>
      <c r="AG63" s="212" t="s">
        <v>118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3">
      <c r="A64" s="229"/>
      <c r="B64" s="230"/>
      <c r="C64" s="266" t="s">
        <v>195</v>
      </c>
      <c r="D64" s="237"/>
      <c r="E64" s="238">
        <v>3.24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130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3">
      <c r="A65" s="241" t="s">
        <v>110</v>
      </c>
      <c r="B65" s="242" t="s">
        <v>67</v>
      </c>
      <c r="C65" s="262" t="s">
        <v>68</v>
      </c>
      <c r="D65" s="243"/>
      <c r="E65" s="244"/>
      <c r="F65" s="245"/>
      <c r="G65" s="246">
        <f>SUMIF(AG66:AG74,"&lt;&gt;NOR",G66:G74)</f>
        <v>0</v>
      </c>
      <c r="H65" s="240"/>
      <c r="I65" s="240">
        <f>SUM(I66:I74)</f>
        <v>0</v>
      </c>
      <c r="J65" s="240"/>
      <c r="K65" s="240">
        <f>SUM(K66:K74)</f>
        <v>0</v>
      </c>
      <c r="L65" s="240"/>
      <c r="M65" s="240">
        <f>SUM(M66:M74)</f>
        <v>0</v>
      </c>
      <c r="N65" s="239"/>
      <c r="O65" s="239">
        <f>SUM(O66:O74)</f>
        <v>0.72</v>
      </c>
      <c r="P65" s="239"/>
      <c r="Q65" s="239">
        <f>SUM(Q66:Q74)</f>
        <v>0</v>
      </c>
      <c r="R65" s="240"/>
      <c r="S65" s="240"/>
      <c r="T65" s="240"/>
      <c r="U65" s="240"/>
      <c r="V65" s="240">
        <f>SUM(V66:V74)</f>
        <v>7.6</v>
      </c>
      <c r="W65" s="240"/>
      <c r="X65" s="240"/>
      <c r="Y65" s="240"/>
      <c r="AG65" t="s">
        <v>111</v>
      </c>
    </row>
    <row r="66" spans="1:60" ht="20.6" outlineLevel="1" x14ac:dyDescent="0.3">
      <c r="A66" s="248">
        <v>24</v>
      </c>
      <c r="B66" s="249" t="s">
        <v>196</v>
      </c>
      <c r="C66" s="264" t="s">
        <v>197</v>
      </c>
      <c r="D66" s="250" t="s">
        <v>114</v>
      </c>
      <c r="E66" s="251">
        <v>33</v>
      </c>
      <c r="F66" s="252"/>
      <c r="G66" s="253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1.8380000000000001E-2</v>
      </c>
      <c r="O66" s="231">
        <f>ROUND(E66*N66,2)</f>
        <v>0.61</v>
      </c>
      <c r="P66" s="231">
        <v>0</v>
      </c>
      <c r="Q66" s="231">
        <f>ROUND(E66*P66,2)</f>
        <v>0</v>
      </c>
      <c r="R66" s="232"/>
      <c r="S66" s="232" t="s">
        <v>115</v>
      </c>
      <c r="T66" s="232" t="s">
        <v>115</v>
      </c>
      <c r="U66" s="232">
        <v>0.104</v>
      </c>
      <c r="V66" s="232">
        <f>ROUND(E66*U66,2)</f>
        <v>3.43</v>
      </c>
      <c r="W66" s="232"/>
      <c r="X66" s="232" t="s">
        <v>116</v>
      </c>
      <c r="Y66" s="232" t="s">
        <v>117</v>
      </c>
      <c r="Z66" s="212"/>
      <c r="AA66" s="212"/>
      <c r="AB66" s="212"/>
      <c r="AC66" s="212"/>
      <c r="AD66" s="212"/>
      <c r="AE66" s="212"/>
      <c r="AF66" s="212"/>
      <c r="AG66" s="212" t="s">
        <v>118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3">
      <c r="A67" s="229"/>
      <c r="B67" s="230"/>
      <c r="C67" s="265" t="s">
        <v>198</v>
      </c>
      <c r="D67" s="260"/>
      <c r="E67" s="260"/>
      <c r="F67" s="260"/>
      <c r="G67" s="260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3">
      <c r="A68" s="229"/>
      <c r="B68" s="230"/>
      <c r="C68" s="266" t="s">
        <v>199</v>
      </c>
      <c r="D68" s="237"/>
      <c r="E68" s="238">
        <v>33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130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6" outlineLevel="1" x14ac:dyDescent="0.3">
      <c r="A69" s="248">
        <v>25</v>
      </c>
      <c r="B69" s="249" t="s">
        <v>200</v>
      </c>
      <c r="C69" s="264" t="s">
        <v>201</v>
      </c>
      <c r="D69" s="250" t="s">
        <v>114</v>
      </c>
      <c r="E69" s="251">
        <v>66</v>
      </c>
      <c r="F69" s="252"/>
      <c r="G69" s="253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1.56E-3</v>
      </c>
      <c r="O69" s="231">
        <f>ROUND(E69*N69,2)</f>
        <v>0.1</v>
      </c>
      <c r="P69" s="231">
        <v>0</v>
      </c>
      <c r="Q69" s="231">
        <f>ROUND(E69*P69,2)</f>
        <v>0</v>
      </c>
      <c r="R69" s="232"/>
      <c r="S69" s="232" t="s">
        <v>115</v>
      </c>
      <c r="T69" s="232" t="s">
        <v>115</v>
      </c>
      <c r="U69" s="232">
        <v>6.0000000000000001E-3</v>
      </c>
      <c r="V69" s="232">
        <f>ROUND(E69*U69,2)</f>
        <v>0.4</v>
      </c>
      <c r="W69" s="232"/>
      <c r="X69" s="232" t="s">
        <v>116</v>
      </c>
      <c r="Y69" s="232" t="s">
        <v>117</v>
      </c>
      <c r="Z69" s="212"/>
      <c r="AA69" s="212"/>
      <c r="AB69" s="212"/>
      <c r="AC69" s="212"/>
      <c r="AD69" s="212"/>
      <c r="AE69" s="212"/>
      <c r="AF69" s="212"/>
      <c r="AG69" s="212" t="s">
        <v>118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3">
      <c r="A70" s="229"/>
      <c r="B70" s="230"/>
      <c r="C70" s="266" t="s">
        <v>202</v>
      </c>
      <c r="D70" s="237"/>
      <c r="E70" s="238">
        <v>66</v>
      </c>
      <c r="F70" s="232"/>
      <c r="G70" s="23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130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6" outlineLevel="1" x14ac:dyDescent="0.3">
      <c r="A71" s="254">
        <v>26</v>
      </c>
      <c r="B71" s="255" t="s">
        <v>203</v>
      </c>
      <c r="C71" s="263" t="s">
        <v>204</v>
      </c>
      <c r="D71" s="256" t="s">
        <v>114</v>
      </c>
      <c r="E71" s="257">
        <v>33</v>
      </c>
      <c r="F71" s="258"/>
      <c r="G71" s="259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2"/>
      <c r="S71" s="232" t="s">
        <v>115</v>
      </c>
      <c r="T71" s="232" t="s">
        <v>115</v>
      </c>
      <c r="U71" s="232">
        <v>6.6000000000000003E-2</v>
      </c>
      <c r="V71" s="232">
        <f>ROUND(E71*U71,2)</f>
        <v>2.1800000000000002</v>
      </c>
      <c r="W71" s="232"/>
      <c r="X71" s="232" t="s">
        <v>116</v>
      </c>
      <c r="Y71" s="232" t="s">
        <v>117</v>
      </c>
      <c r="Z71" s="212"/>
      <c r="AA71" s="212"/>
      <c r="AB71" s="212"/>
      <c r="AC71" s="212"/>
      <c r="AD71" s="212"/>
      <c r="AE71" s="212"/>
      <c r="AF71" s="212"/>
      <c r="AG71" s="212" t="s">
        <v>118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3">
      <c r="A72" s="254">
        <v>27</v>
      </c>
      <c r="B72" s="255" t="s">
        <v>205</v>
      </c>
      <c r="C72" s="263" t="s">
        <v>206</v>
      </c>
      <c r="D72" s="256" t="s">
        <v>114</v>
      </c>
      <c r="E72" s="257">
        <v>33</v>
      </c>
      <c r="F72" s="258"/>
      <c r="G72" s="259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115</v>
      </c>
      <c r="T72" s="232" t="s">
        <v>115</v>
      </c>
      <c r="U72" s="232">
        <v>3.0300000000000001E-2</v>
      </c>
      <c r="V72" s="232">
        <f>ROUND(E72*U72,2)</f>
        <v>1</v>
      </c>
      <c r="W72" s="232"/>
      <c r="X72" s="232" t="s">
        <v>116</v>
      </c>
      <c r="Y72" s="232" t="s">
        <v>117</v>
      </c>
      <c r="Z72" s="212"/>
      <c r="AA72" s="212"/>
      <c r="AB72" s="212"/>
      <c r="AC72" s="212"/>
      <c r="AD72" s="212"/>
      <c r="AE72" s="212"/>
      <c r="AF72" s="212"/>
      <c r="AG72" s="212" t="s">
        <v>118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3">
      <c r="A73" s="254">
        <v>28</v>
      </c>
      <c r="B73" s="255" t="s">
        <v>207</v>
      </c>
      <c r="C73" s="263" t="s">
        <v>208</v>
      </c>
      <c r="D73" s="256" t="s">
        <v>114</v>
      </c>
      <c r="E73" s="257">
        <v>66</v>
      </c>
      <c r="F73" s="258"/>
      <c r="G73" s="259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21</v>
      </c>
      <c r="M73" s="232">
        <f>G73*(1+L73/100)</f>
        <v>0</v>
      </c>
      <c r="N73" s="231">
        <v>1.4999999999999999E-4</v>
      </c>
      <c r="O73" s="231">
        <f>ROUND(E73*N73,2)</f>
        <v>0.01</v>
      </c>
      <c r="P73" s="231">
        <v>0</v>
      </c>
      <c r="Q73" s="231">
        <f>ROUND(E73*P73,2)</f>
        <v>0</v>
      </c>
      <c r="R73" s="232"/>
      <c r="S73" s="232" t="s">
        <v>115</v>
      </c>
      <c r="T73" s="232" t="s">
        <v>115</v>
      </c>
      <c r="U73" s="232">
        <v>0</v>
      </c>
      <c r="V73" s="232">
        <f>ROUND(E73*U73,2)</f>
        <v>0</v>
      </c>
      <c r="W73" s="232"/>
      <c r="X73" s="232" t="s">
        <v>116</v>
      </c>
      <c r="Y73" s="232" t="s">
        <v>117</v>
      </c>
      <c r="Z73" s="212"/>
      <c r="AA73" s="212"/>
      <c r="AB73" s="212"/>
      <c r="AC73" s="212"/>
      <c r="AD73" s="212"/>
      <c r="AE73" s="212"/>
      <c r="AF73" s="212"/>
      <c r="AG73" s="212" t="s">
        <v>118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3">
      <c r="A74" s="254">
        <v>29</v>
      </c>
      <c r="B74" s="255" t="s">
        <v>209</v>
      </c>
      <c r="C74" s="263" t="s">
        <v>210</v>
      </c>
      <c r="D74" s="256" t="s">
        <v>114</v>
      </c>
      <c r="E74" s="257">
        <v>33</v>
      </c>
      <c r="F74" s="258"/>
      <c r="G74" s="259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2"/>
      <c r="S74" s="232" t="s">
        <v>115</v>
      </c>
      <c r="T74" s="232" t="s">
        <v>115</v>
      </c>
      <c r="U74" s="232">
        <v>1.7999999999999999E-2</v>
      </c>
      <c r="V74" s="232">
        <f>ROUND(E74*U74,2)</f>
        <v>0.59</v>
      </c>
      <c r="W74" s="232"/>
      <c r="X74" s="232" t="s">
        <v>116</v>
      </c>
      <c r="Y74" s="232" t="s">
        <v>117</v>
      </c>
      <c r="Z74" s="212"/>
      <c r="AA74" s="212"/>
      <c r="AB74" s="212"/>
      <c r="AC74" s="212"/>
      <c r="AD74" s="212"/>
      <c r="AE74" s="212"/>
      <c r="AF74" s="212"/>
      <c r="AG74" s="212" t="s">
        <v>118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4.9" x14ac:dyDescent="0.3">
      <c r="A75" s="241" t="s">
        <v>110</v>
      </c>
      <c r="B75" s="242" t="s">
        <v>69</v>
      </c>
      <c r="C75" s="262" t="s">
        <v>70</v>
      </c>
      <c r="D75" s="243"/>
      <c r="E75" s="244"/>
      <c r="F75" s="245"/>
      <c r="G75" s="246">
        <f>SUMIF(AG76:AG77,"&lt;&gt;NOR",G76:G77)</f>
        <v>0</v>
      </c>
      <c r="H75" s="240"/>
      <c r="I75" s="240">
        <f>SUM(I76:I77)</f>
        <v>0</v>
      </c>
      <c r="J75" s="240"/>
      <c r="K75" s="240">
        <f>SUM(K76:K77)</f>
        <v>0</v>
      </c>
      <c r="L75" s="240"/>
      <c r="M75" s="240">
        <f>SUM(M76:M77)</f>
        <v>0</v>
      </c>
      <c r="N75" s="239"/>
      <c r="O75" s="239">
        <f>SUM(O76:O77)</f>
        <v>0</v>
      </c>
      <c r="P75" s="239"/>
      <c r="Q75" s="239">
        <f>SUM(Q76:Q77)</f>
        <v>0</v>
      </c>
      <c r="R75" s="240"/>
      <c r="S75" s="240"/>
      <c r="T75" s="240"/>
      <c r="U75" s="240"/>
      <c r="V75" s="240">
        <f>SUM(V76:V77)</f>
        <v>2.77</v>
      </c>
      <c r="W75" s="240"/>
      <c r="X75" s="240"/>
      <c r="Y75" s="240"/>
      <c r="AG75" t="s">
        <v>111</v>
      </c>
    </row>
    <row r="76" spans="1:60" outlineLevel="1" x14ac:dyDescent="0.3">
      <c r="A76" s="248">
        <v>30</v>
      </c>
      <c r="B76" s="249" t="s">
        <v>211</v>
      </c>
      <c r="C76" s="264" t="s">
        <v>212</v>
      </c>
      <c r="D76" s="250" t="s">
        <v>114</v>
      </c>
      <c r="E76" s="251">
        <v>9</v>
      </c>
      <c r="F76" s="252"/>
      <c r="G76" s="253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4.0000000000000003E-5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115</v>
      </c>
      <c r="T76" s="232" t="s">
        <v>115</v>
      </c>
      <c r="U76" s="232">
        <v>0.308</v>
      </c>
      <c r="V76" s="232">
        <f>ROUND(E76*U76,2)</f>
        <v>2.77</v>
      </c>
      <c r="W76" s="232"/>
      <c r="X76" s="232" t="s">
        <v>116</v>
      </c>
      <c r="Y76" s="232" t="s">
        <v>117</v>
      </c>
      <c r="Z76" s="212"/>
      <c r="AA76" s="212"/>
      <c r="AB76" s="212"/>
      <c r="AC76" s="212"/>
      <c r="AD76" s="212"/>
      <c r="AE76" s="212"/>
      <c r="AF76" s="212"/>
      <c r="AG76" s="212" t="s">
        <v>118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3">
      <c r="A77" s="229"/>
      <c r="B77" s="230"/>
      <c r="C77" s="266" t="s">
        <v>213</v>
      </c>
      <c r="D77" s="237"/>
      <c r="E77" s="238">
        <v>9</v>
      </c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130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3">
      <c r="A78" s="241" t="s">
        <v>110</v>
      </c>
      <c r="B78" s="242" t="s">
        <v>71</v>
      </c>
      <c r="C78" s="262" t="s">
        <v>72</v>
      </c>
      <c r="D78" s="243"/>
      <c r="E78" s="244"/>
      <c r="F78" s="245"/>
      <c r="G78" s="246">
        <f>SUMIF(AG79:AG95,"&lt;&gt;NOR",G79:G95)</f>
        <v>0</v>
      </c>
      <c r="H78" s="240"/>
      <c r="I78" s="240">
        <f>SUM(I79:I95)</f>
        <v>0</v>
      </c>
      <c r="J78" s="240"/>
      <c r="K78" s="240">
        <f>SUM(K79:K95)</f>
        <v>0</v>
      </c>
      <c r="L78" s="240"/>
      <c r="M78" s="240">
        <f>SUM(M79:M95)</f>
        <v>0</v>
      </c>
      <c r="N78" s="239"/>
      <c r="O78" s="239">
        <f>SUM(O79:O95)</f>
        <v>0.01</v>
      </c>
      <c r="P78" s="239"/>
      <c r="Q78" s="239">
        <f>SUM(Q79:Q95)</f>
        <v>11.49</v>
      </c>
      <c r="R78" s="240"/>
      <c r="S78" s="240"/>
      <c r="T78" s="240"/>
      <c r="U78" s="240"/>
      <c r="V78" s="240">
        <f>SUM(V79:V95)</f>
        <v>67.53</v>
      </c>
      <c r="W78" s="240"/>
      <c r="X78" s="240"/>
      <c r="Y78" s="240"/>
      <c r="AG78" t="s">
        <v>111</v>
      </c>
    </row>
    <row r="79" spans="1:60" outlineLevel="1" x14ac:dyDescent="0.3">
      <c r="A79" s="248">
        <v>31</v>
      </c>
      <c r="B79" s="249" t="s">
        <v>214</v>
      </c>
      <c r="C79" s="264" t="s">
        <v>215</v>
      </c>
      <c r="D79" s="250" t="s">
        <v>128</v>
      </c>
      <c r="E79" s="251">
        <v>4.5675600000000003</v>
      </c>
      <c r="F79" s="252"/>
      <c r="G79" s="253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2.4</v>
      </c>
      <c r="Q79" s="231">
        <f>ROUND(E79*P79,2)</f>
        <v>10.96</v>
      </c>
      <c r="R79" s="232"/>
      <c r="S79" s="232" t="s">
        <v>115</v>
      </c>
      <c r="T79" s="232" t="s">
        <v>115</v>
      </c>
      <c r="U79" s="232">
        <v>13.301</v>
      </c>
      <c r="V79" s="232">
        <f>ROUND(E79*U79,2)</f>
        <v>60.75</v>
      </c>
      <c r="W79" s="232"/>
      <c r="X79" s="232" t="s">
        <v>116</v>
      </c>
      <c r="Y79" s="232" t="s">
        <v>117</v>
      </c>
      <c r="Z79" s="212"/>
      <c r="AA79" s="212"/>
      <c r="AB79" s="212"/>
      <c r="AC79" s="212"/>
      <c r="AD79" s="212"/>
      <c r="AE79" s="212"/>
      <c r="AF79" s="212"/>
      <c r="AG79" s="212" t="s">
        <v>118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66" t="s">
        <v>216</v>
      </c>
      <c r="D80" s="237"/>
      <c r="E80" s="238">
        <v>2.39316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130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6" t="s">
        <v>217</v>
      </c>
      <c r="D81" s="237"/>
      <c r="E81" s="238">
        <v>1.5984</v>
      </c>
      <c r="F81" s="232"/>
      <c r="G81" s="23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6" t="s">
        <v>218</v>
      </c>
      <c r="D82" s="237"/>
      <c r="E82" s="238">
        <v>0.57599999999999996</v>
      </c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130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3">
      <c r="A83" s="248">
        <v>32</v>
      </c>
      <c r="B83" s="249" t="s">
        <v>219</v>
      </c>
      <c r="C83" s="264" t="s">
        <v>220</v>
      </c>
      <c r="D83" s="250" t="s">
        <v>221</v>
      </c>
      <c r="E83" s="251">
        <v>3</v>
      </c>
      <c r="F83" s="252"/>
      <c r="G83" s="253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115</v>
      </c>
      <c r="T83" s="232" t="s">
        <v>115</v>
      </c>
      <c r="U83" s="232">
        <v>0.08</v>
      </c>
      <c r="V83" s="232">
        <f>ROUND(E83*U83,2)</f>
        <v>0.24</v>
      </c>
      <c r="W83" s="232"/>
      <c r="X83" s="232" t="s">
        <v>116</v>
      </c>
      <c r="Y83" s="232" t="s">
        <v>117</v>
      </c>
      <c r="Z83" s="212"/>
      <c r="AA83" s="212"/>
      <c r="AB83" s="212"/>
      <c r="AC83" s="212"/>
      <c r="AD83" s="212"/>
      <c r="AE83" s="212"/>
      <c r="AF83" s="212"/>
      <c r="AG83" s="212" t="s">
        <v>118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3">
      <c r="A84" s="229"/>
      <c r="B84" s="230"/>
      <c r="C84" s="266" t="s">
        <v>222</v>
      </c>
      <c r="D84" s="237"/>
      <c r="E84" s="238">
        <v>3</v>
      </c>
      <c r="F84" s="232"/>
      <c r="G84" s="23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130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3">
      <c r="A85" s="248">
        <v>33</v>
      </c>
      <c r="B85" s="249" t="s">
        <v>223</v>
      </c>
      <c r="C85" s="264" t="s">
        <v>224</v>
      </c>
      <c r="D85" s="250" t="s">
        <v>114</v>
      </c>
      <c r="E85" s="251">
        <v>6.9660000000000002</v>
      </c>
      <c r="F85" s="252"/>
      <c r="G85" s="253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1">
        <v>1.17E-3</v>
      </c>
      <c r="O85" s="231">
        <f>ROUND(E85*N85,2)</f>
        <v>0.01</v>
      </c>
      <c r="P85" s="231">
        <v>7.5999999999999998E-2</v>
      </c>
      <c r="Q85" s="231">
        <f>ROUND(E85*P85,2)</f>
        <v>0.53</v>
      </c>
      <c r="R85" s="232"/>
      <c r="S85" s="232" t="s">
        <v>115</v>
      </c>
      <c r="T85" s="232" t="s">
        <v>115</v>
      </c>
      <c r="U85" s="232">
        <v>0.93899999999999995</v>
      </c>
      <c r="V85" s="232">
        <f>ROUND(E85*U85,2)</f>
        <v>6.54</v>
      </c>
      <c r="W85" s="232"/>
      <c r="X85" s="232" t="s">
        <v>116</v>
      </c>
      <c r="Y85" s="232" t="s">
        <v>117</v>
      </c>
      <c r="Z85" s="212"/>
      <c r="AA85" s="212"/>
      <c r="AB85" s="212"/>
      <c r="AC85" s="212"/>
      <c r="AD85" s="212"/>
      <c r="AE85" s="212"/>
      <c r="AF85" s="212"/>
      <c r="AG85" s="212" t="s">
        <v>118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3">
      <c r="A86" s="229"/>
      <c r="B86" s="230"/>
      <c r="C86" s="266" t="s">
        <v>225</v>
      </c>
      <c r="D86" s="237"/>
      <c r="E86" s="238">
        <v>6.9660000000000002</v>
      </c>
      <c r="F86" s="232"/>
      <c r="G86" s="23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130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0.9" outlineLevel="1" x14ac:dyDescent="0.3">
      <c r="A87" s="248">
        <v>34</v>
      </c>
      <c r="B87" s="249" t="s">
        <v>226</v>
      </c>
      <c r="C87" s="264" t="s">
        <v>227</v>
      </c>
      <c r="D87" s="250" t="s">
        <v>228</v>
      </c>
      <c r="E87" s="251">
        <v>1</v>
      </c>
      <c r="F87" s="252"/>
      <c r="G87" s="253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2"/>
      <c r="S87" s="232" t="s">
        <v>193</v>
      </c>
      <c r="T87" s="232" t="s">
        <v>194</v>
      </c>
      <c r="U87" s="232">
        <v>0</v>
      </c>
      <c r="V87" s="232">
        <f>ROUND(E87*U87,2)</f>
        <v>0</v>
      </c>
      <c r="W87" s="232"/>
      <c r="X87" s="232" t="s">
        <v>116</v>
      </c>
      <c r="Y87" s="232" t="s">
        <v>117</v>
      </c>
      <c r="Z87" s="212"/>
      <c r="AA87" s="212"/>
      <c r="AB87" s="212"/>
      <c r="AC87" s="212"/>
      <c r="AD87" s="212"/>
      <c r="AE87" s="212"/>
      <c r="AF87" s="212"/>
      <c r="AG87" s="212" t="s">
        <v>118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3">
      <c r="A88" s="229"/>
      <c r="B88" s="230"/>
      <c r="C88" s="265" t="s">
        <v>229</v>
      </c>
      <c r="D88" s="260"/>
      <c r="E88" s="260"/>
      <c r="F88" s="260"/>
      <c r="G88" s="260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125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7" t="s">
        <v>230</v>
      </c>
      <c r="D89" s="234"/>
      <c r="E89" s="235"/>
      <c r="F89" s="236"/>
      <c r="G89" s="236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125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8" t="s">
        <v>231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125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3">
      <c r="A91" s="229"/>
      <c r="B91" s="230"/>
      <c r="C91" s="266" t="s">
        <v>232</v>
      </c>
      <c r="D91" s="237"/>
      <c r="E91" s="238">
        <v>1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130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6" outlineLevel="1" x14ac:dyDescent="0.3">
      <c r="A92" s="248">
        <v>35</v>
      </c>
      <c r="B92" s="249" t="s">
        <v>233</v>
      </c>
      <c r="C92" s="264" t="s">
        <v>234</v>
      </c>
      <c r="D92" s="250" t="s">
        <v>221</v>
      </c>
      <c r="E92" s="251">
        <v>1</v>
      </c>
      <c r="F92" s="252"/>
      <c r="G92" s="253">
        <f>ROUND(E92*F92,2)</f>
        <v>0</v>
      </c>
      <c r="H92" s="233"/>
      <c r="I92" s="232">
        <f>ROUND(E92*H92,2)</f>
        <v>0</v>
      </c>
      <c r="J92" s="233"/>
      <c r="K92" s="232">
        <f>ROUND(E92*J92,2)</f>
        <v>0</v>
      </c>
      <c r="L92" s="232">
        <v>21</v>
      </c>
      <c r="M92" s="232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2"/>
      <c r="S92" s="232" t="s">
        <v>193</v>
      </c>
      <c r="T92" s="232" t="s">
        <v>194</v>
      </c>
      <c r="U92" s="232">
        <v>0</v>
      </c>
      <c r="V92" s="232">
        <f>ROUND(E92*U92,2)</f>
        <v>0</v>
      </c>
      <c r="W92" s="232"/>
      <c r="X92" s="232" t="s">
        <v>116</v>
      </c>
      <c r="Y92" s="232" t="s">
        <v>117</v>
      </c>
      <c r="Z92" s="212"/>
      <c r="AA92" s="212"/>
      <c r="AB92" s="212"/>
      <c r="AC92" s="212"/>
      <c r="AD92" s="212"/>
      <c r="AE92" s="212"/>
      <c r="AF92" s="212"/>
      <c r="AG92" s="212" t="s">
        <v>118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3">
      <c r="A93" s="229"/>
      <c r="B93" s="230"/>
      <c r="C93" s="266" t="s">
        <v>235</v>
      </c>
      <c r="D93" s="237"/>
      <c r="E93" s="238">
        <v>1</v>
      </c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6" outlineLevel="1" x14ac:dyDescent="0.3">
      <c r="A94" s="248">
        <v>36</v>
      </c>
      <c r="B94" s="249" t="s">
        <v>236</v>
      </c>
      <c r="C94" s="264" t="s">
        <v>237</v>
      </c>
      <c r="D94" s="250" t="s">
        <v>221</v>
      </c>
      <c r="E94" s="251">
        <v>1</v>
      </c>
      <c r="F94" s="252"/>
      <c r="G94" s="253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21</v>
      </c>
      <c r="M94" s="232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2"/>
      <c r="S94" s="232" t="s">
        <v>193</v>
      </c>
      <c r="T94" s="232" t="s">
        <v>194</v>
      </c>
      <c r="U94" s="232">
        <v>0</v>
      </c>
      <c r="V94" s="232">
        <f>ROUND(E94*U94,2)</f>
        <v>0</v>
      </c>
      <c r="W94" s="232"/>
      <c r="X94" s="232" t="s">
        <v>116</v>
      </c>
      <c r="Y94" s="232" t="s">
        <v>117</v>
      </c>
      <c r="Z94" s="212"/>
      <c r="AA94" s="212"/>
      <c r="AB94" s="212"/>
      <c r="AC94" s="212"/>
      <c r="AD94" s="212"/>
      <c r="AE94" s="212"/>
      <c r="AF94" s="212"/>
      <c r="AG94" s="212" t="s">
        <v>118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3">
      <c r="A95" s="229"/>
      <c r="B95" s="230"/>
      <c r="C95" s="266" t="s">
        <v>238</v>
      </c>
      <c r="D95" s="237"/>
      <c r="E95" s="238">
        <v>1</v>
      </c>
      <c r="F95" s="232"/>
      <c r="G95" s="232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130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3">
      <c r="A96" s="241" t="s">
        <v>110</v>
      </c>
      <c r="B96" s="242" t="s">
        <v>73</v>
      </c>
      <c r="C96" s="262" t="s">
        <v>74</v>
      </c>
      <c r="D96" s="243"/>
      <c r="E96" s="244"/>
      <c r="F96" s="245"/>
      <c r="G96" s="246">
        <f>SUMIF(AG97:AG97,"&lt;&gt;NOR",G97:G97)</f>
        <v>0</v>
      </c>
      <c r="H96" s="240"/>
      <c r="I96" s="240">
        <f>SUM(I97:I97)</f>
        <v>0</v>
      </c>
      <c r="J96" s="240"/>
      <c r="K96" s="240">
        <f>SUM(K97:K97)</f>
        <v>0</v>
      </c>
      <c r="L96" s="240"/>
      <c r="M96" s="240">
        <f>SUM(M97:M97)</f>
        <v>0</v>
      </c>
      <c r="N96" s="239"/>
      <c r="O96" s="239">
        <f>SUM(O97:O97)</f>
        <v>0</v>
      </c>
      <c r="P96" s="239"/>
      <c r="Q96" s="239">
        <f>SUM(Q97:Q97)</f>
        <v>0</v>
      </c>
      <c r="R96" s="240"/>
      <c r="S96" s="240"/>
      <c r="T96" s="240"/>
      <c r="U96" s="240"/>
      <c r="V96" s="240">
        <f>SUM(V97:V97)</f>
        <v>27.01</v>
      </c>
      <c r="W96" s="240"/>
      <c r="X96" s="240"/>
      <c r="Y96" s="240"/>
      <c r="AG96" t="s">
        <v>111</v>
      </c>
    </row>
    <row r="97" spans="1:60" outlineLevel="1" x14ac:dyDescent="0.3">
      <c r="A97" s="254">
        <v>37</v>
      </c>
      <c r="B97" s="255" t="s">
        <v>239</v>
      </c>
      <c r="C97" s="263" t="s">
        <v>240</v>
      </c>
      <c r="D97" s="256" t="s">
        <v>144</v>
      </c>
      <c r="E97" s="257">
        <v>14.275460000000001</v>
      </c>
      <c r="F97" s="258"/>
      <c r="G97" s="259">
        <f>ROUND(E97*F97,2)</f>
        <v>0</v>
      </c>
      <c r="H97" s="233"/>
      <c r="I97" s="232">
        <f>ROUND(E97*H97,2)</f>
        <v>0</v>
      </c>
      <c r="J97" s="233"/>
      <c r="K97" s="232">
        <f>ROUND(E97*J97,2)</f>
        <v>0</v>
      </c>
      <c r="L97" s="232">
        <v>21</v>
      </c>
      <c r="M97" s="232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2"/>
      <c r="S97" s="232" t="s">
        <v>115</v>
      </c>
      <c r="T97" s="232" t="s">
        <v>115</v>
      </c>
      <c r="U97" s="232">
        <v>1.8919999999999999</v>
      </c>
      <c r="V97" s="232">
        <f>ROUND(E97*U97,2)</f>
        <v>27.01</v>
      </c>
      <c r="W97" s="232"/>
      <c r="X97" s="232" t="s">
        <v>241</v>
      </c>
      <c r="Y97" s="232" t="s">
        <v>117</v>
      </c>
      <c r="Z97" s="212"/>
      <c r="AA97" s="212"/>
      <c r="AB97" s="212"/>
      <c r="AC97" s="212"/>
      <c r="AD97" s="212"/>
      <c r="AE97" s="212"/>
      <c r="AF97" s="212"/>
      <c r="AG97" s="212" t="s">
        <v>242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3">
      <c r="A98" s="241" t="s">
        <v>110</v>
      </c>
      <c r="B98" s="242" t="s">
        <v>75</v>
      </c>
      <c r="C98" s="262" t="s">
        <v>76</v>
      </c>
      <c r="D98" s="243"/>
      <c r="E98" s="244"/>
      <c r="F98" s="245"/>
      <c r="G98" s="246">
        <f>SUMIF(AG99:AG102,"&lt;&gt;NOR",G99:G102)</f>
        <v>0</v>
      </c>
      <c r="H98" s="240"/>
      <c r="I98" s="240">
        <f>SUM(I99:I102)</f>
        <v>0</v>
      </c>
      <c r="J98" s="240"/>
      <c r="K98" s="240">
        <f>SUM(K99:K102)</f>
        <v>0</v>
      </c>
      <c r="L98" s="240"/>
      <c r="M98" s="240">
        <f>SUM(M99:M102)</f>
        <v>0</v>
      </c>
      <c r="N98" s="239"/>
      <c r="O98" s="239">
        <f>SUM(O99:O102)</f>
        <v>0</v>
      </c>
      <c r="P98" s="239"/>
      <c r="Q98" s="239">
        <f>SUM(Q99:Q102)</f>
        <v>0</v>
      </c>
      <c r="R98" s="240"/>
      <c r="S98" s="240"/>
      <c r="T98" s="240"/>
      <c r="U98" s="240"/>
      <c r="V98" s="240">
        <f>SUM(V99:V102)</f>
        <v>2.14</v>
      </c>
      <c r="W98" s="240"/>
      <c r="X98" s="240"/>
      <c r="Y98" s="240"/>
      <c r="AG98" t="s">
        <v>111</v>
      </c>
    </row>
    <row r="99" spans="1:60" outlineLevel="1" x14ac:dyDescent="0.3">
      <c r="A99" s="254">
        <v>38</v>
      </c>
      <c r="B99" s="255" t="s">
        <v>243</v>
      </c>
      <c r="C99" s="263" t="s">
        <v>244</v>
      </c>
      <c r="D99" s="256" t="s">
        <v>114</v>
      </c>
      <c r="E99" s="257">
        <v>15</v>
      </c>
      <c r="F99" s="258"/>
      <c r="G99" s="259">
        <f>ROUND(E99*F99,2)</f>
        <v>0</v>
      </c>
      <c r="H99" s="233"/>
      <c r="I99" s="232">
        <f>ROUND(E99*H99,2)</f>
        <v>0</v>
      </c>
      <c r="J99" s="233"/>
      <c r="K99" s="232">
        <f>ROUND(E99*J99,2)</f>
        <v>0</v>
      </c>
      <c r="L99" s="232">
        <v>21</v>
      </c>
      <c r="M99" s="232">
        <f>G99*(1+L99/100)</f>
        <v>0</v>
      </c>
      <c r="N99" s="231">
        <v>6.9999999999999994E-5</v>
      </c>
      <c r="O99" s="231">
        <f>ROUND(E99*N99,2)</f>
        <v>0</v>
      </c>
      <c r="P99" s="231">
        <v>0</v>
      </c>
      <c r="Q99" s="231">
        <f>ROUND(E99*P99,2)</f>
        <v>0</v>
      </c>
      <c r="R99" s="232"/>
      <c r="S99" s="232" t="s">
        <v>115</v>
      </c>
      <c r="T99" s="232" t="s">
        <v>115</v>
      </c>
      <c r="U99" s="232">
        <v>3.2480000000000002E-2</v>
      </c>
      <c r="V99" s="232">
        <f>ROUND(E99*U99,2)</f>
        <v>0.49</v>
      </c>
      <c r="W99" s="232"/>
      <c r="X99" s="232" t="s">
        <v>116</v>
      </c>
      <c r="Y99" s="232" t="s">
        <v>117</v>
      </c>
      <c r="Z99" s="212"/>
      <c r="AA99" s="212"/>
      <c r="AB99" s="212"/>
      <c r="AC99" s="212"/>
      <c r="AD99" s="212"/>
      <c r="AE99" s="212"/>
      <c r="AF99" s="212"/>
      <c r="AG99" s="212" t="s">
        <v>118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3">
      <c r="A100" s="254">
        <v>39</v>
      </c>
      <c r="B100" s="255" t="s">
        <v>245</v>
      </c>
      <c r="C100" s="263" t="s">
        <v>246</v>
      </c>
      <c r="D100" s="256" t="s">
        <v>114</v>
      </c>
      <c r="E100" s="257">
        <v>15</v>
      </c>
      <c r="F100" s="258"/>
      <c r="G100" s="259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1">
        <v>1.4999999999999999E-4</v>
      </c>
      <c r="O100" s="231">
        <f>ROUND(E100*N100,2)</f>
        <v>0</v>
      </c>
      <c r="P100" s="231">
        <v>0</v>
      </c>
      <c r="Q100" s="231">
        <f>ROUND(E100*P100,2)</f>
        <v>0</v>
      </c>
      <c r="R100" s="232"/>
      <c r="S100" s="232" t="s">
        <v>115</v>
      </c>
      <c r="T100" s="232" t="s">
        <v>115</v>
      </c>
      <c r="U100" s="232">
        <v>0.10191</v>
      </c>
      <c r="V100" s="232">
        <f>ROUND(E100*U100,2)</f>
        <v>1.53</v>
      </c>
      <c r="W100" s="232"/>
      <c r="X100" s="232" t="s">
        <v>116</v>
      </c>
      <c r="Y100" s="232" t="s">
        <v>117</v>
      </c>
      <c r="Z100" s="212"/>
      <c r="AA100" s="212"/>
      <c r="AB100" s="212"/>
      <c r="AC100" s="212"/>
      <c r="AD100" s="212"/>
      <c r="AE100" s="212"/>
      <c r="AF100" s="212"/>
      <c r="AG100" s="212" t="s">
        <v>118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6" outlineLevel="1" x14ac:dyDescent="0.3">
      <c r="A101" s="248">
        <v>40</v>
      </c>
      <c r="B101" s="249" t="s">
        <v>247</v>
      </c>
      <c r="C101" s="264" t="s">
        <v>248</v>
      </c>
      <c r="D101" s="250" t="s">
        <v>114</v>
      </c>
      <c r="E101" s="251">
        <v>9</v>
      </c>
      <c r="F101" s="252"/>
      <c r="G101" s="253">
        <f>ROUND(E101*F101,2)</f>
        <v>0</v>
      </c>
      <c r="H101" s="233"/>
      <c r="I101" s="232">
        <f>ROUND(E101*H101,2)</f>
        <v>0</v>
      </c>
      <c r="J101" s="233"/>
      <c r="K101" s="232">
        <f>ROUND(E101*J101,2)</f>
        <v>0</v>
      </c>
      <c r="L101" s="232">
        <v>21</v>
      </c>
      <c r="M101" s="232">
        <f>G101*(1+L101/100)</f>
        <v>0</v>
      </c>
      <c r="N101" s="231">
        <v>3.5E-4</v>
      </c>
      <c r="O101" s="231">
        <f>ROUND(E101*N101,2)</f>
        <v>0</v>
      </c>
      <c r="P101" s="231">
        <v>0</v>
      </c>
      <c r="Q101" s="231">
        <f>ROUND(E101*P101,2)</f>
        <v>0</v>
      </c>
      <c r="R101" s="232"/>
      <c r="S101" s="232" t="s">
        <v>115</v>
      </c>
      <c r="T101" s="232" t="s">
        <v>115</v>
      </c>
      <c r="U101" s="232">
        <v>1.35E-2</v>
      </c>
      <c r="V101" s="232">
        <f>ROUND(E101*U101,2)</f>
        <v>0.12</v>
      </c>
      <c r="W101" s="232"/>
      <c r="X101" s="232" t="s">
        <v>116</v>
      </c>
      <c r="Y101" s="232" t="s">
        <v>117</v>
      </c>
      <c r="Z101" s="212"/>
      <c r="AA101" s="212"/>
      <c r="AB101" s="212"/>
      <c r="AC101" s="212"/>
      <c r="AD101" s="212"/>
      <c r="AE101" s="212"/>
      <c r="AF101" s="212"/>
      <c r="AG101" s="212" t="s">
        <v>118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3">
      <c r="A102" s="229"/>
      <c r="B102" s="230"/>
      <c r="C102" s="266" t="s">
        <v>213</v>
      </c>
      <c r="D102" s="237"/>
      <c r="E102" s="238">
        <v>9</v>
      </c>
      <c r="F102" s="232"/>
      <c r="G102" s="23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130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3">
      <c r="A103" s="241" t="s">
        <v>110</v>
      </c>
      <c r="B103" s="242" t="s">
        <v>77</v>
      </c>
      <c r="C103" s="262" t="s">
        <v>78</v>
      </c>
      <c r="D103" s="243"/>
      <c r="E103" s="244"/>
      <c r="F103" s="245"/>
      <c r="G103" s="246">
        <f>SUMIF(AG104:AG104,"&lt;&gt;NOR",G104:G104)</f>
        <v>0</v>
      </c>
      <c r="H103" s="240"/>
      <c r="I103" s="240">
        <f>SUM(I104:I104)</f>
        <v>0</v>
      </c>
      <c r="J103" s="240"/>
      <c r="K103" s="240">
        <f>SUM(K104:K104)</f>
        <v>0</v>
      </c>
      <c r="L103" s="240"/>
      <c r="M103" s="240">
        <f>SUM(M104:M104)</f>
        <v>0</v>
      </c>
      <c r="N103" s="239"/>
      <c r="O103" s="239">
        <f>SUM(O104:O104)</f>
        <v>0</v>
      </c>
      <c r="P103" s="239"/>
      <c r="Q103" s="239">
        <f>SUM(Q104:Q104)</f>
        <v>0</v>
      </c>
      <c r="R103" s="240"/>
      <c r="S103" s="240"/>
      <c r="T103" s="240"/>
      <c r="U103" s="240"/>
      <c r="V103" s="240">
        <f>SUM(V104:V104)</f>
        <v>0</v>
      </c>
      <c r="W103" s="240"/>
      <c r="X103" s="240"/>
      <c r="Y103" s="240"/>
      <c r="AG103" t="s">
        <v>111</v>
      </c>
    </row>
    <row r="104" spans="1:60" outlineLevel="1" x14ac:dyDescent="0.3">
      <c r="A104" s="254">
        <v>41</v>
      </c>
      <c r="B104" s="255" t="s">
        <v>249</v>
      </c>
      <c r="C104" s="263" t="s">
        <v>250</v>
      </c>
      <c r="D104" s="256" t="s">
        <v>228</v>
      </c>
      <c r="E104" s="257">
        <v>1</v>
      </c>
      <c r="F104" s="258"/>
      <c r="G104" s="259">
        <f>ROUND(E104*F104,2)</f>
        <v>0</v>
      </c>
      <c r="H104" s="233"/>
      <c r="I104" s="232">
        <f>ROUND(E104*H104,2)</f>
        <v>0</v>
      </c>
      <c r="J104" s="233"/>
      <c r="K104" s="232">
        <f>ROUND(E104*J104,2)</f>
        <v>0</v>
      </c>
      <c r="L104" s="232">
        <v>21</v>
      </c>
      <c r="M104" s="232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2"/>
      <c r="S104" s="232" t="s">
        <v>193</v>
      </c>
      <c r="T104" s="232" t="s">
        <v>194</v>
      </c>
      <c r="U104" s="232">
        <v>0</v>
      </c>
      <c r="V104" s="232">
        <f>ROUND(E104*U104,2)</f>
        <v>0</v>
      </c>
      <c r="W104" s="232"/>
      <c r="X104" s="232" t="s">
        <v>116</v>
      </c>
      <c r="Y104" s="232" t="s">
        <v>117</v>
      </c>
      <c r="Z104" s="212"/>
      <c r="AA104" s="212"/>
      <c r="AB104" s="212"/>
      <c r="AC104" s="212"/>
      <c r="AD104" s="212"/>
      <c r="AE104" s="212"/>
      <c r="AF104" s="212"/>
      <c r="AG104" s="212" t="s">
        <v>118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3">
      <c r="A105" s="241" t="s">
        <v>110</v>
      </c>
      <c r="B105" s="242" t="s">
        <v>79</v>
      </c>
      <c r="C105" s="262" t="s">
        <v>80</v>
      </c>
      <c r="D105" s="243"/>
      <c r="E105" s="244"/>
      <c r="F105" s="245"/>
      <c r="G105" s="246">
        <f>SUMIF(AG106:AG119,"&lt;&gt;NOR",G106:G119)</f>
        <v>0</v>
      </c>
      <c r="H105" s="240"/>
      <c r="I105" s="240">
        <f>SUM(I106:I119)</f>
        <v>0</v>
      </c>
      <c r="J105" s="240"/>
      <c r="K105" s="240">
        <f>SUM(K106:K119)</f>
        <v>0</v>
      </c>
      <c r="L105" s="240"/>
      <c r="M105" s="240">
        <f>SUM(M106:M119)</f>
        <v>0</v>
      </c>
      <c r="N105" s="239"/>
      <c r="O105" s="239">
        <f>SUM(O106:O119)</f>
        <v>0</v>
      </c>
      <c r="P105" s="239"/>
      <c r="Q105" s="239">
        <f>SUM(Q106:Q119)</f>
        <v>0</v>
      </c>
      <c r="R105" s="240"/>
      <c r="S105" s="240"/>
      <c r="T105" s="240"/>
      <c r="U105" s="240"/>
      <c r="V105" s="240">
        <f>SUM(V106:V119)</f>
        <v>27.759999999999998</v>
      </c>
      <c r="W105" s="240"/>
      <c r="X105" s="240"/>
      <c r="Y105" s="240"/>
      <c r="AG105" t="s">
        <v>111</v>
      </c>
    </row>
    <row r="106" spans="1:60" outlineLevel="1" x14ac:dyDescent="0.3">
      <c r="A106" s="248">
        <v>42</v>
      </c>
      <c r="B106" s="249" t="s">
        <v>251</v>
      </c>
      <c r="C106" s="264" t="s">
        <v>252</v>
      </c>
      <c r="D106" s="250" t="s">
        <v>144</v>
      </c>
      <c r="E106" s="251">
        <v>0.52942</v>
      </c>
      <c r="F106" s="252"/>
      <c r="G106" s="253">
        <f>ROUND(E106*F106,2)</f>
        <v>0</v>
      </c>
      <c r="H106" s="233"/>
      <c r="I106" s="232">
        <f>ROUND(E106*H106,2)</f>
        <v>0</v>
      </c>
      <c r="J106" s="233"/>
      <c r="K106" s="232">
        <f>ROUND(E106*J106,2)</f>
        <v>0</v>
      </c>
      <c r="L106" s="232">
        <v>21</v>
      </c>
      <c r="M106" s="232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2"/>
      <c r="S106" s="232" t="s">
        <v>115</v>
      </c>
      <c r="T106" s="232" t="s">
        <v>115</v>
      </c>
      <c r="U106" s="232">
        <v>0</v>
      </c>
      <c r="V106" s="232">
        <f>ROUND(E106*U106,2)</f>
        <v>0</v>
      </c>
      <c r="W106" s="232"/>
      <c r="X106" s="232" t="s">
        <v>116</v>
      </c>
      <c r="Y106" s="232" t="s">
        <v>117</v>
      </c>
      <c r="Z106" s="212"/>
      <c r="AA106" s="212"/>
      <c r="AB106" s="212"/>
      <c r="AC106" s="212"/>
      <c r="AD106" s="212"/>
      <c r="AE106" s="212"/>
      <c r="AF106" s="212"/>
      <c r="AG106" s="212" t="s">
        <v>118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3">
      <c r="A107" s="229"/>
      <c r="B107" s="230"/>
      <c r="C107" s="266" t="s">
        <v>253</v>
      </c>
      <c r="D107" s="237"/>
      <c r="E107" s="238"/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>
        <v>7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6" t="s">
        <v>254</v>
      </c>
      <c r="D108" s="237"/>
      <c r="E108" s="238">
        <v>0.52942</v>
      </c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130</v>
      </c>
      <c r="AH108" s="212">
        <v>7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6" outlineLevel="1" x14ac:dyDescent="0.3">
      <c r="A109" s="248">
        <v>43</v>
      </c>
      <c r="B109" s="249" t="s">
        <v>255</v>
      </c>
      <c r="C109" s="264" t="s">
        <v>256</v>
      </c>
      <c r="D109" s="250" t="s">
        <v>144</v>
      </c>
      <c r="E109" s="251">
        <v>10.96214</v>
      </c>
      <c r="F109" s="252"/>
      <c r="G109" s="253">
        <f>ROUND(E109*F109,2)</f>
        <v>0</v>
      </c>
      <c r="H109" s="233"/>
      <c r="I109" s="232">
        <f>ROUND(E109*H109,2)</f>
        <v>0</v>
      </c>
      <c r="J109" s="233"/>
      <c r="K109" s="232">
        <f>ROUND(E109*J109,2)</f>
        <v>0</v>
      </c>
      <c r="L109" s="232">
        <v>21</v>
      </c>
      <c r="M109" s="232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2"/>
      <c r="S109" s="232" t="s">
        <v>115</v>
      </c>
      <c r="T109" s="232" t="s">
        <v>115</v>
      </c>
      <c r="U109" s="232">
        <v>0</v>
      </c>
      <c r="V109" s="232">
        <f>ROUND(E109*U109,2)</f>
        <v>0</v>
      </c>
      <c r="W109" s="232"/>
      <c r="X109" s="232" t="s">
        <v>116</v>
      </c>
      <c r="Y109" s="232" t="s">
        <v>117</v>
      </c>
      <c r="Z109" s="212"/>
      <c r="AA109" s="212"/>
      <c r="AB109" s="212"/>
      <c r="AC109" s="212"/>
      <c r="AD109" s="212"/>
      <c r="AE109" s="212"/>
      <c r="AF109" s="212"/>
      <c r="AG109" s="212" t="s">
        <v>118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3">
      <c r="A110" s="229"/>
      <c r="B110" s="230"/>
      <c r="C110" s="266" t="s">
        <v>257</v>
      </c>
      <c r="D110" s="237"/>
      <c r="E110" s="238">
        <v>10.96214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130</v>
      </c>
      <c r="AH110" s="212">
        <v>7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6" outlineLevel="1" x14ac:dyDescent="0.3">
      <c r="A111" s="248">
        <v>44</v>
      </c>
      <c r="B111" s="249" t="s">
        <v>258</v>
      </c>
      <c r="C111" s="264" t="s">
        <v>259</v>
      </c>
      <c r="D111" s="250" t="s">
        <v>144</v>
      </c>
      <c r="E111" s="251">
        <v>2.6961400000000002</v>
      </c>
      <c r="F111" s="252"/>
      <c r="G111" s="253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2"/>
      <c r="S111" s="232" t="s">
        <v>115</v>
      </c>
      <c r="T111" s="232" t="s">
        <v>115</v>
      </c>
      <c r="U111" s="232">
        <v>0</v>
      </c>
      <c r="V111" s="232">
        <f>ROUND(E111*U111,2)</f>
        <v>0</v>
      </c>
      <c r="W111" s="232"/>
      <c r="X111" s="232" t="s">
        <v>116</v>
      </c>
      <c r="Y111" s="232" t="s">
        <v>117</v>
      </c>
      <c r="Z111" s="212"/>
      <c r="AA111" s="212"/>
      <c r="AB111" s="212"/>
      <c r="AC111" s="212"/>
      <c r="AD111" s="212"/>
      <c r="AE111" s="212"/>
      <c r="AF111" s="212"/>
      <c r="AG111" s="212" t="s">
        <v>118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3">
      <c r="A112" s="229"/>
      <c r="B112" s="230"/>
      <c r="C112" s="266" t="s">
        <v>260</v>
      </c>
      <c r="D112" s="237"/>
      <c r="E112" s="238">
        <v>5.5199999999999999E-2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>
        <v>7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66" t="s">
        <v>261</v>
      </c>
      <c r="D113" s="237"/>
      <c r="E113" s="238">
        <v>1.35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130</v>
      </c>
      <c r="AH113" s="212">
        <v>7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6" t="s">
        <v>262</v>
      </c>
      <c r="D114" s="237"/>
      <c r="E114" s="238">
        <v>1.29094</v>
      </c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130</v>
      </c>
      <c r="AH114" s="212">
        <v>7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3">
      <c r="A115" s="248">
        <v>45</v>
      </c>
      <c r="B115" s="249" t="s">
        <v>263</v>
      </c>
      <c r="C115" s="264" t="s">
        <v>264</v>
      </c>
      <c r="D115" s="250" t="s">
        <v>144</v>
      </c>
      <c r="E115" s="251">
        <v>14.1877</v>
      </c>
      <c r="F115" s="252"/>
      <c r="G115" s="253">
        <f>ROUND(E115*F115,2)</f>
        <v>0</v>
      </c>
      <c r="H115" s="233"/>
      <c r="I115" s="232">
        <f>ROUND(E115*H115,2)</f>
        <v>0</v>
      </c>
      <c r="J115" s="233"/>
      <c r="K115" s="232">
        <f>ROUND(E115*J115,2)</f>
        <v>0</v>
      </c>
      <c r="L115" s="232">
        <v>21</v>
      </c>
      <c r="M115" s="232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2"/>
      <c r="S115" s="232" t="s">
        <v>115</v>
      </c>
      <c r="T115" s="232" t="s">
        <v>115</v>
      </c>
      <c r="U115" s="232">
        <v>0.49</v>
      </c>
      <c r="V115" s="232">
        <f>ROUND(E115*U115,2)</f>
        <v>6.95</v>
      </c>
      <c r="W115" s="232"/>
      <c r="X115" s="232" t="s">
        <v>265</v>
      </c>
      <c r="Y115" s="232" t="s">
        <v>117</v>
      </c>
      <c r="Z115" s="212"/>
      <c r="AA115" s="212"/>
      <c r="AB115" s="212"/>
      <c r="AC115" s="212"/>
      <c r="AD115" s="212"/>
      <c r="AE115" s="212"/>
      <c r="AF115" s="212"/>
      <c r="AG115" s="212" t="s">
        <v>266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3">
      <c r="A116" s="229"/>
      <c r="B116" s="230"/>
      <c r="C116" s="265" t="s">
        <v>267</v>
      </c>
      <c r="D116" s="260"/>
      <c r="E116" s="260"/>
      <c r="F116" s="260"/>
      <c r="G116" s="260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125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3">
      <c r="A117" s="254">
        <v>46</v>
      </c>
      <c r="B117" s="255" t="s">
        <v>268</v>
      </c>
      <c r="C117" s="263" t="s">
        <v>269</v>
      </c>
      <c r="D117" s="256" t="s">
        <v>144</v>
      </c>
      <c r="E117" s="257">
        <v>269.56630000000001</v>
      </c>
      <c r="F117" s="258"/>
      <c r="G117" s="259">
        <f>ROUND(E117*F117,2)</f>
        <v>0</v>
      </c>
      <c r="H117" s="233"/>
      <c r="I117" s="232">
        <f>ROUND(E117*H117,2)</f>
        <v>0</v>
      </c>
      <c r="J117" s="233"/>
      <c r="K117" s="232">
        <f>ROUND(E117*J117,2)</f>
        <v>0</v>
      </c>
      <c r="L117" s="232">
        <v>21</v>
      </c>
      <c r="M117" s="232">
        <f>G117*(1+L117/100)</f>
        <v>0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2"/>
      <c r="S117" s="232" t="s">
        <v>115</v>
      </c>
      <c r="T117" s="232" t="s">
        <v>115</v>
      </c>
      <c r="U117" s="232">
        <v>0</v>
      </c>
      <c r="V117" s="232">
        <f>ROUND(E117*U117,2)</f>
        <v>0</v>
      </c>
      <c r="W117" s="232"/>
      <c r="X117" s="232" t="s">
        <v>265</v>
      </c>
      <c r="Y117" s="232" t="s">
        <v>117</v>
      </c>
      <c r="Z117" s="212"/>
      <c r="AA117" s="212"/>
      <c r="AB117" s="212"/>
      <c r="AC117" s="212"/>
      <c r="AD117" s="212"/>
      <c r="AE117" s="212"/>
      <c r="AF117" s="212"/>
      <c r="AG117" s="212" t="s">
        <v>266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54">
        <v>47</v>
      </c>
      <c r="B118" s="255" t="s">
        <v>270</v>
      </c>
      <c r="C118" s="263" t="s">
        <v>271</v>
      </c>
      <c r="D118" s="256" t="s">
        <v>144</v>
      </c>
      <c r="E118" s="257">
        <v>14.1877</v>
      </c>
      <c r="F118" s="258"/>
      <c r="G118" s="259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2"/>
      <c r="S118" s="232" t="s">
        <v>115</v>
      </c>
      <c r="T118" s="232" t="s">
        <v>115</v>
      </c>
      <c r="U118" s="232">
        <v>0.94199999999999995</v>
      </c>
      <c r="V118" s="232">
        <f>ROUND(E118*U118,2)</f>
        <v>13.36</v>
      </c>
      <c r="W118" s="232"/>
      <c r="X118" s="232" t="s">
        <v>265</v>
      </c>
      <c r="Y118" s="232" t="s">
        <v>117</v>
      </c>
      <c r="Z118" s="212"/>
      <c r="AA118" s="212"/>
      <c r="AB118" s="212"/>
      <c r="AC118" s="212"/>
      <c r="AD118" s="212"/>
      <c r="AE118" s="212"/>
      <c r="AF118" s="212"/>
      <c r="AG118" s="212" t="s">
        <v>266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3">
      <c r="A119" s="254">
        <v>48</v>
      </c>
      <c r="B119" s="255" t="s">
        <v>272</v>
      </c>
      <c r="C119" s="263" t="s">
        <v>273</v>
      </c>
      <c r="D119" s="256" t="s">
        <v>144</v>
      </c>
      <c r="E119" s="257">
        <v>70.938500000000005</v>
      </c>
      <c r="F119" s="258"/>
      <c r="G119" s="259">
        <f>ROUND(E119*F119,2)</f>
        <v>0</v>
      </c>
      <c r="H119" s="233"/>
      <c r="I119" s="232">
        <f>ROUND(E119*H119,2)</f>
        <v>0</v>
      </c>
      <c r="J119" s="233"/>
      <c r="K119" s="232">
        <f>ROUND(E119*J119,2)</f>
        <v>0</v>
      </c>
      <c r="L119" s="232">
        <v>21</v>
      </c>
      <c r="M119" s="232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2"/>
      <c r="S119" s="232" t="s">
        <v>115</v>
      </c>
      <c r="T119" s="232" t="s">
        <v>115</v>
      </c>
      <c r="U119" s="232">
        <v>0.105</v>
      </c>
      <c r="V119" s="232">
        <f>ROUND(E119*U119,2)</f>
        <v>7.45</v>
      </c>
      <c r="W119" s="232"/>
      <c r="X119" s="232" t="s">
        <v>265</v>
      </c>
      <c r="Y119" s="232" t="s">
        <v>117</v>
      </c>
      <c r="Z119" s="212"/>
      <c r="AA119" s="212"/>
      <c r="AB119" s="212"/>
      <c r="AC119" s="212"/>
      <c r="AD119" s="212"/>
      <c r="AE119" s="212"/>
      <c r="AF119" s="212"/>
      <c r="AG119" s="212" t="s">
        <v>266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3">
      <c r="A120" s="241" t="s">
        <v>110</v>
      </c>
      <c r="B120" s="242" t="s">
        <v>82</v>
      </c>
      <c r="C120" s="262" t="s">
        <v>29</v>
      </c>
      <c r="D120" s="243"/>
      <c r="E120" s="244"/>
      <c r="F120" s="245"/>
      <c r="G120" s="246">
        <f>SUMIF(AG121:AG128,"&lt;&gt;NOR",G121:G128)</f>
        <v>0</v>
      </c>
      <c r="H120" s="240"/>
      <c r="I120" s="240">
        <f>SUM(I121:I128)</f>
        <v>0</v>
      </c>
      <c r="J120" s="240"/>
      <c r="K120" s="240">
        <f>SUM(K121:K128)</f>
        <v>0</v>
      </c>
      <c r="L120" s="240"/>
      <c r="M120" s="240">
        <f>SUM(M121:M128)</f>
        <v>0</v>
      </c>
      <c r="N120" s="239"/>
      <c r="O120" s="239">
        <f>SUM(O121:O128)</f>
        <v>0</v>
      </c>
      <c r="P120" s="239"/>
      <c r="Q120" s="239">
        <f>SUM(Q121:Q128)</f>
        <v>0</v>
      </c>
      <c r="R120" s="240"/>
      <c r="S120" s="240"/>
      <c r="T120" s="240"/>
      <c r="U120" s="240"/>
      <c r="V120" s="240">
        <f>SUM(V121:V128)</f>
        <v>0</v>
      </c>
      <c r="W120" s="240"/>
      <c r="X120" s="240"/>
      <c r="Y120" s="240"/>
      <c r="AG120" t="s">
        <v>111</v>
      </c>
    </row>
    <row r="121" spans="1:60" outlineLevel="1" x14ac:dyDescent="0.3">
      <c r="A121" s="248">
        <v>49</v>
      </c>
      <c r="B121" s="249" t="s">
        <v>274</v>
      </c>
      <c r="C121" s="264" t="s">
        <v>275</v>
      </c>
      <c r="D121" s="250" t="s">
        <v>276</v>
      </c>
      <c r="E121" s="251">
        <v>1</v>
      </c>
      <c r="F121" s="252"/>
      <c r="G121" s="253">
        <f>ROUND(E121*F121,2)</f>
        <v>0</v>
      </c>
      <c r="H121" s="233"/>
      <c r="I121" s="232">
        <f>ROUND(E121*H121,2)</f>
        <v>0</v>
      </c>
      <c r="J121" s="233"/>
      <c r="K121" s="232">
        <f>ROUND(E121*J121,2)</f>
        <v>0</v>
      </c>
      <c r="L121" s="232">
        <v>21</v>
      </c>
      <c r="M121" s="232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2"/>
      <c r="S121" s="232" t="s">
        <v>115</v>
      </c>
      <c r="T121" s="232" t="s">
        <v>194</v>
      </c>
      <c r="U121" s="232">
        <v>0</v>
      </c>
      <c r="V121" s="232">
        <f>ROUND(E121*U121,2)</f>
        <v>0</v>
      </c>
      <c r="W121" s="232"/>
      <c r="X121" s="232" t="s">
        <v>277</v>
      </c>
      <c r="Y121" s="232" t="s">
        <v>117</v>
      </c>
      <c r="Z121" s="212"/>
      <c r="AA121" s="212"/>
      <c r="AB121" s="212"/>
      <c r="AC121" s="212"/>
      <c r="AD121" s="212"/>
      <c r="AE121" s="212"/>
      <c r="AF121" s="212"/>
      <c r="AG121" s="212" t="s">
        <v>278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3">
      <c r="A122" s="229"/>
      <c r="B122" s="230"/>
      <c r="C122" s="265" t="s">
        <v>279</v>
      </c>
      <c r="D122" s="260"/>
      <c r="E122" s="260"/>
      <c r="F122" s="260"/>
      <c r="G122" s="260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125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7" t="s">
        <v>230</v>
      </c>
      <c r="D123" s="234"/>
      <c r="E123" s="235"/>
      <c r="F123" s="236"/>
      <c r="G123" s="236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125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8" t="s">
        <v>280</v>
      </c>
      <c r="D124" s="261"/>
      <c r="E124" s="261"/>
      <c r="F124" s="261"/>
      <c r="G124" s="261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125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3">
      <c r="A125" s="248">
        <v>50</v>
      </c>
      <c r="B125" s="249" t="s">
        <v>281</v>
      </c>
      <c r="C125" s="264" t="s">
        <v>282</v>
      </c>
      <c r="D125" s="250" t="s">
        <v>276</v>
      </c>
      <c r="E125" s="251">
        <v>1</v>
      </c>
      <c r="F125" s="252"/>
      <c r="G125" s="253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21</v>
      </c>
      <c r="M125" s="232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2"/>
      <c r="S125" s="232" t="s">
        <v>115</v>
      </c>
      <c r="T125" s="232" t="s">
        <v>194</v>
      </c>
      <c r="U125" s="232">
        <v>0</v>
      </c>
      <c r="V125" s="232">
        <f>ROUND(E125*U125,2)</f>
        <v>0</v>
      </c>
      <c r="W125" s="232"/>
      <c r="X125" s="232" t="s">
        <v>277</v>
      </c>
      <c r="Y125" s="232" t="s">
        <v>117</v>
      </c>
      <c r="Z125" s="212"/>
      <c r="AA125" s="212"/>
      <c r="AB125" s="212"/>
      <c r="AC125" s="212"/>
      <c r="AD125" s="212"/>
      <c r="AE125" s="212"/>
      <c r="AF125" s="212"/>
      <c r="AG125" s="212" t="s">
        <v>278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3">
      <c r="A126" s="229"/>
      <c r="B126" s="230"/>
      <c r="C126" s="265" t="s">
        <v>283</v>
      </c>
      <c r="D126" s="260"/>
      <c r="E126" s="260"/>
      <c r="F126" s="260"/>
      <c r="G126" s="260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125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67" t="s">
        <v>230</v>
      </c>
      <c r="D127" s="234"/>
      <c r="E127" s="235"/>
      <c r="F127" s="236"/>
      <c r="G127" s="236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125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8" t="s">
        <v>284</v>
      </c>
      <c r="D128" s="261"/>
      <c r="E128" s="261"/>
      <c r="F128" s="261"/>
      <c r="G128" s="261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125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33" x14ac:dyDescent="0.3">
      <c r="A129" s="3"/>
      <c r="B129" s="4"/>
      <c r="C129" s="269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v>12</v>
      </c>
      <c r="AF129">
        <v>21</v>
      </c>
      <c r="AG129" t="s">
        <v>96</v>
      </c>
    </row>
    <row r="130" spans="1:33" x14ac:dyDescent="0.3">
      <c r="A130" s="215"/>
      <c r="B130" s="216" t="s">
        <v>31</v>
      </c>
      <c r="C130" s="270"/>
      <c r="D130" s="217"/>
      <c r="E130" s="218"/>
      <c r="F130" s="218"/>
      <c r="G130" s="247">
        <f>G8+G23+G29+G40+G54+G62+G65+G75+G78+G96+G98+G103+G105+G120</f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f>SUMIF(L7:L128,AE129,G7:G128)</f>
        <v>0</v>
      </c>
      <c r="AF130">
        <f>SUMIF(L7:L128,AF129,G7:G128)</f>
        <v>0</v>
      </c>
      <c r="AG130" t="s">
        <v>285</v>
      </c>
    </row>
    <row r="131" spans="1:33" x14ac:dyDescent="0.3">
      <c r="A131" s="3"/>
      <c r="B131" s="4"/>
      <c r="C131" s="269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3">
      <c r="A132" s="3"/>
      <c r="B132" s="4"/>
      <c r="C132" s="269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3">
      <c r="A133" s="219" t="s">
        <v>286</v>
      </c>
      <c r="B133" s="219"/>
      <c r="C133" s="271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3">
      <c r="A134" s="220"/>
      <c r="B134" s="221"/>
      <c r="C134" s="272"/>
      <c r="D134" s="221"/>
      <c r="E134" s="221"/>
      <c r="F134" s="221"/>
      <c r="G134" s="22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G134" t="s">
        <v>287</v>
      </c>
    </row>
    <row r="135" spans="1:33" x14ac:dyDescent="0.3">
      <c r="A135" s="223"/>
      <c r="B135" s="224"/>
      <c r="C135" s="273"/>
      <c r="D135" s="224"/>
      <c r="E135" s="224"/>
      <c r="F135" s="224"/>
      <c r="G135" s="225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33" x14ac:dyDescent="0.3">
      <c r="A136" s="223"/>
      <c r="B136" s="224"/>
      <c r="C136" s="273"/>
      <c r="D136" s="224"/>
      <c r="E136" s="224"/>
      <c r="F136" s="224"/>
      <c r="G136" s="225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33" x14ac:dyDescent="0.3">
      <c r="A137" s="223"/>
      <c r="B137" s="224"/>
      <c r="C137" s="273"/>
      <c r="D137" s="224"/>
      <c r="E137" s="224"/>
      <c r="F137" s="224"/>
      <c r="G137" s="225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33" x14ac:dyDescent="0.3">
      <c r="A138" s="226"/>
      <c r="B138" s="227"/>
      <c r="C138" s="274"/>
      <c r="D138" s="227"/>
      <c r="E138" s="227"/>
      <c r="F138" s="227"/>
      <c r="G138" s="228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33" x14ac:dyDescent="0.3">
      <c r="A139" s="3"/>
      <c r="B139" s="4"/>
      <c r="C139" s="26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33" x14ac:dyDescent="0.3">
      <c r="C140" s="275"/>
      <c r="D140" s="10"/>
      <c r="AG140" t="s">
        <v>288</v>
      </c>
    </row>
    <row r="141" spans="1:33" x14ac:dyDescent="0.3">
      <c r="D141" s="10"/>
    </row>
    <row r="142" spans="1:33" x14ac:dyDescent="0.3">
      <c r="D142" s="10"/>
    </row>
    <row r="143" spans="1:33" x14ac:dyDescent="0.3">
      <c r="D143" s="10"/>
    </row>
    <row r="144" spans="1:33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9">
    <mergeCell ref="C124:G124"/>
    <mergeCell ref="C126:G126"/>
    <mergeCell ref="C128:G128"/>
    <mergeCell ref="C60:G60"/>
    <mergeCell ref="C67:G67"/>
    <mergeCell ref="C88:G88"/>
    <mergeCell ref="C90:G90"/>
    <mergeCell ref="C116:G116"/>
    <mergeCell ref="C122:G122"/>
    <mergeCell ref="A1:G1"/>
    <mergeCell ref="C2:G2"/>
    <mergeCell ref="C3:G3"/>
    <mergeCell ref="C4:G4"/>
    <mergeCell ref="A133:C133"/>
    <mergeCell ref="A134:G138"/>
    <mergeCell ref="C12:G12"/>
    <mergeCell ref="C16:G16"/>
    <mergeCell ref="C27:G27"/>
    <mergeCell ref="C58:G58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2025-04-15T09:16:46Z</dcterms:modified>
</cp:coreProperties>
</file>